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493" documentId="120_S{2AC9BD13-BADA-5192-A53E-5A8FF88502F6}" xr6:coauthVersionLast="47" xr6:coauthVersionMax="47" xr10:uidLastSave="{A01498CF-BFE2-4793-8A89-33DB43A52EE8}"/>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<sst xmlns="http://schemas.openxmlformats.org/spreadsheetml/2006/main" count="181519" uniqueCount="39137">
  <si>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</si>
  <si>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</si>
  <si>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</si>
  <si>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</si>
  <si>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</si>
  <si>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</si>
  <si>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</si>
  <si>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</si>
  <si>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</si>
  <si>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</si>
  <si>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</si>
  <si>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</si>
  <si>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</si>
  <si>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</si>
  <si>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</si>
  <si>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</si>
  <si>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</si>
  <si>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</si>
  <si>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</si>
  <si>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</si>
  <si>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</si>
  <si>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</si>
  <si>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</si>
  <si>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</si>
  <si>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</si>
  <si>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</si>
  <si>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</si>
  <si>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</si>
  <si>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</si>
  <si>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</si>
  <si>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</si>
  <si>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</si>
  <si>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</si>
  <si>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</si>
  <si>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</si>
  <si>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</si>
  <si>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</si>
  <si>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</si>
  <si>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</si>
  <si>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</si>
  <si>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</si>
  <si>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</si>
  <si>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</si>
  <si>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</si>
  <si>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</si>
  <si>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</si>
  <si>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</si>
  <si>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</si>
  <si>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</si>
  <si>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</si>
  <si>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</si>
  <si>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</si>
  <si>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</si>
  <si>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</si>
  <si>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</si>
  <si>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</si>
  <si>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</si>
  <si>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</si>
  <si>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</si>
  <si>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</si>
  <si>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</si>
  <si>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</si>
  <si>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</si>
  <si>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</si>
  <si>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</si>
  <si>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</si>
  <si>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</si>
  <si>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</si>
  <si>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</si>
  <si>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</si>
  <si>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</si>
  <si>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</si>
  <si>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</si>
  <si>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</si>
  <si>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</si>
  <si>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</si>
  <si>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</si>
  <si>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</si>
  <si>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</si>
  <si>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</si>
  <si>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</si>
  <si>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</si>
  <si>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</si>
  <si>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</si>
  <si>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</si>
  <si>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</si>
  <si>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</si>
  <si>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</si>
  <si>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</si>
  <si>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</si>
  <si>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</si>
  <si>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</si>
  <si>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</si>
  <si>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</si>
  <si>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</si>
  <si>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</si>
  <si>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</si>
  <si>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</si>
  <si>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</si>
  <si>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</si>
  <si>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</si>
  <si>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</si>
  <si>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</si>
  <si>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</si>
  <si>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</si>
  <si>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</si>
  <si>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</si>
  <si>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</si>
  <si>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</si>
  <si>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</si>
  <si>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</si>
  <si>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</si>
  <si>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</si>
  <si>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</si>
  <si>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</si>
  <si>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</si>
  <si>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</si>
  <si>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</si>
  <si>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</si>
  <si>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</si>
  <si>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</si>
  <si>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</si>
  <si>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</si>
  <si>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</si>
  <si>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</si>
  <si>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</si>
  <si>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</si>
  <si>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</si>
  <si>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</si>
  <si>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</si>
  <si>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</si>
  <si>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</si>
  <si>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</si>
  <si>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</si>
  <si>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</si>
  <si>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</si>
  <si>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</si>
  <si>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</si>
  <si>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</si>
  <si>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</si>
  <si>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</si>
  <si>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</si>
  <si>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</si>
  <si>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</si>
  <si>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</si>
  <si>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</si>
  <si>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</si>
  <si>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</si>
  <si>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</si>
  <si>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</si>
  <si>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</si>
  <si>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</si>
  <si>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</si>
  <si>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</si>
  <si>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</si>
  <si>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</si>
  <si>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</si>
  <si>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</si>
  <si>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</si>
  <si>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</si>
  <si>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</si>
  <si>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</si>
  <si>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</si>
  <si>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</si>
  <si>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</si>
  <si>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</si>
  <si>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</si>
  <si>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</si>
  <si>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</si>
  <si>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</si>
  <si>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</si>
  <si>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</si>
  <si>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</si>
  <si>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</si>
  <si>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</si>
  <si>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</si>
  <si>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</si>
  <si>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</si>
  <si>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</si>
  <si>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</si>
  <si>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</si>
  <si>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</si>
  <si>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</si>
  <si>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</si>
  <si>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</si>
  <si>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</si>
  <si>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</si>
  <si>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</si>
  <si>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</si>
  <si>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</si>
  <si>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</si>
  <si>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</si>
  <si>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</si>
  <si>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</si>
  <si>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</si>
  <si>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</si>
  <si>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</si>
  <si>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</si>
  <si>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</si>
  <si>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</si>
  <si>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</si>
  <si>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</si>
  <si>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</si>
  <si>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</si>
  <si>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</si>
  <si>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</si>
  <si>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</si>
  <si>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</si>
  <si>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</si>
  <si>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</si>
  <si>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</si>
  <si>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</si>
  <si>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</si>
  <si>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</si>
  <si>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</si>
  <si>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</si>
  <si>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</si>
  <si>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</si>
  <si>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</si>
  <si>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</si>
  <si>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</si>
  <si>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</si>
  <si>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</si>
  <si>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</si>
  <si>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</si>
  <si>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</si>
  <si>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</si>
  <si>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</si>
  <si>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</si>
  <si>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</si>
  <si>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</si>
  <si>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</si>
  <si>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</si>
  <si>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</si>
  <si>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</si>
  <si>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</si>
  <si>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</si>
  <si>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</si>
  <si>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</si>
  <si>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</si>
  <si>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</si>
  <si>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</si>
  <si>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</si>
  <si>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</si>
  <si>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</si>
  <si>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</si>
  <si>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</si>
  <si>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</si>
  <si>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</si>
  <si>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</si>
  <si>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</si>
  <si>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</si>
  <si>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</si>
  <si>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</si>
  <si>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</si>
  <si>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</si>
  <si>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</si>
  <si>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</si>
  <si>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</si>
  <si>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</si>
  <si>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</si>
  <si>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</si>
  <si>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</si>
  <si>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</si>
  <si>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</si>
  <si>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</si>
  <si>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</si>
  <si>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</si>
  <si>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</si>
  <si>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</si>
  <si>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</si>
  <si>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</si>
  <si>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</si>
  <si>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</si>
  <si>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</si>
  <si>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</si>
  <si>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</si>
  <si>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</si>
  <si>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</si>
  <si>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</si>
  <si>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</si>
  <si>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</si>
  <si>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</si>
  <si>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</si>
  <si>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</si>
  <si>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</si>
  <si>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</si>
  <si>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</si>
  <si>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</si>
  <si>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</si>
  <si>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</si>
  <si>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</si>
  <si>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</si>
  <si>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</si>
  <si>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</si>
  <si>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</si>
  <si>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</si>
  <si>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</si>
  <si>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</si>
  <si>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</si>
  <si>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</si>
  <si>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</si>
  <si>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</si>
  <si>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</si>
  <si>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</si>
  <si>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</si>
  <si>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</si>
  <si>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</si>
  <si>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</si>
  <si>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</si>
  <si>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</si>
  <si>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</si>
  <si>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</si>
  <si>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</si>
  <si>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</si>
  <si>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</si>
  <si>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</si>
  <si>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</si>
  <si>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</si>
  <si>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</si>
  <si>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</si>
  <si>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</si>
  <si>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</si>
  <si>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</si>
  <si>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</si>
  <si>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</si>
  <si>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</si>
  <si>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</si>
  <si>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</si>
  <si>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</si>
  <si>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</si>
  <si>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</si>
  <si>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</si>
  <si>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</si>
  <si>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</si>
  <si>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</si>
  <si>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</si>
  <si>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</si>
  <si>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</si>
  <si>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</si>
  <si>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</si>
  <si>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</si>
  <si>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</si>
  <si>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</si>
  <si>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</si>
  <si>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</si>
  <si>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</si>
  <si>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</si>
  <si>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</si>
  <si>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</si>
  <si>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</si>
  <si>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</si>
  <si>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</si>
  <si>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</si>
  <si>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</si>
  <si>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</si>
  <si>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</si>
  <si>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</si>
  <si>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</si>
  <si>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</si>
  <si>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</si>
  <si>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</si>
  <si>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</si>
  <si>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</si>
  <si>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</si>
  <si>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</si>
  <si>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</si>
  <si>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</si>
  <si>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</si>
  <si>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</si>
  <si>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</si>
  <si>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</si>
  <si>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</si>
  <si>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</si>
  <si>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</si>
  <si>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</si>
  <si>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</si>
  <si>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</si>
  <si>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</si>
  <si>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</si>
  <si>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</si>
  <si>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</si>
  <si>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</si>
  <si>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</si>
  <si>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</si>
  <si>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</si>
  <si>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</si>
  <si>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</si>
  <si>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</si>
  <si>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</si>
  <si>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</si>
  <si>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</si>
  <si>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</si>
  <si>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</si>
  <si>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</si>
  <si>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</si>
  <si>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</si>
  <si>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</si>
  <si>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</si>
  <si>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</si>
  <si>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</si>
  <si>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</si>
  <si>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</si>
  <si>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</si>
  <si>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</si>
  <si>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</si>
  <si>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</si>
  <si>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</si>
  <si>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</si>
  <si>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</si>
  <si>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</si>
  <si>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</si>
  <si>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</si>
  <si>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</si>
  <si>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</si>
  <si>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</si>
  <si>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</si>
  <si>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</si>
  <si>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</si>
  <si>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</si>
  <si>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</si>
  <si>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</si>
  <si>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</si>
  <si>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</si>
  <si>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</si>
  <si>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</si>
  <si>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</si>
  <si>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</si>
  <si>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</si>
  <si>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</si>
  <si>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</si>
  <si>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</si>
  <si>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</si>
  <si>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</si>
  <si>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</si>
  <si>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</si>
  <si>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</si>
  <si>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</si>
  <si>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</si>
  <si>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</si>
  <si>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</si>
  <si>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</si>
  <si>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</si>
  <si>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</si>
  <si>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</si>
  <si>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</si>
  <si>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</si>
  <si>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</si>
  <si>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</si>
  <si>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</si>
  <si>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</si>
  <si>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</si>
  <si>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</si>
  <si>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</si>
  <si>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</si>
  <si>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</si>
  <si>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</si>
  <si>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</si>
  <si>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</si>
  <si>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</si>
  <si>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</si>
  <si>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</si>
  <si>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</si>
  <si>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</si>
  <si>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</si>
  <si>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</si>
  <si>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</si>
  <si>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</si>
  <si>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</si>
  <si>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</si>
  <si>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</si>
  <si>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</si>
  <si>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</si>
  <si>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</si>
  <si>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</si>
  <si>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</si>
  <si>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</si>
  <si>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</si>
  <si>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</si>
  <si>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</si>
  <si>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</si>
  <si>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</si>
  <si>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</si>
  <si>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</si>
  <si>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</si>
  <si>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</si>
  <si>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</si>
  <si>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</si>
  <si>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</si>
  <si>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</si>
  <si>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</si>
  <si>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</si>
  <si>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</si>
  <si>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</si>
  <si>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</si>
  <si>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</si>
  <si>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</si>
  <si>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</si>
  <si>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</si>
  <si>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</si>
  <si>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</si>
  <si>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</si>
  <si>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</si>
  <si>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</si>
  <si>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</si>
  <si>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</si>
  <si>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</si>
  <si>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</si>
  <si>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</si>
  <si>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</si>
  <si>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</si>
  <si>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</si>
  <si>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</si>
  <si>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</si>
  <si>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</si>
  <si>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</si>
  <si>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</si>
  <si>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</si>
  <si>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</si>
  <si>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</si>
  <si>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</si>
  <si>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</si>
  <si>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</si>
  <si>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</si>
  <si>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</si>
  <si>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</si>
  <si>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</si>
  <si>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</si>
  <si>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</si>
  <si>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</si>
  <si>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</si>
  <si>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</si>
  <si>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</si>
  <si>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</si>
  <si>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</si>
  <si>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</si>
  <si>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</si>
  <si>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</si>
  <si>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</si>
  <si>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</si>
  <si>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</si>
  <si>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</si>
  <si>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</si>
  <si>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</si>
  <si>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</si>
  <si>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</si>
  <si>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</si>
  <si>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</si>
  <si>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</si>
  <si>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</si>
  <si>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</si>
  <si>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</si>
  <si>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</si>
  <si>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</si>
  <si>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</si>
  <si>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</si>
  <si>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</si>
  <si>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</si>
  <si>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</si>
  <si>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</si>
  <si>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</si>
  <si>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</si>
  <si>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</si>
  <si>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</si>
  <si>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</si>
  <si>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</si>
  <si>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</si>
  <si>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</si>
  <si>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</si>
  <si>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</si>
  <si>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</si>
  <si>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</si>
  <si>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</si>
  <si>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</si>
  <si>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</si>
  <si>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</si>
  <si>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</si>
  <si>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</si>
  <si>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</si>
  <si>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</si>
  <si>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</si>
  <si>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</si>
  <si>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</si>
  <si>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</si>
  <si>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</si>
  <si>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</si>
  <si>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</si>
  <si>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</si>
  <si>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</si>
  <si>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</si>
  <si>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</si>
  <si>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</si>
  <si>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</si>
  <si>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</si>
  <si>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</si>
  <si>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</si>
  <si>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</si>
  <si>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</si>
  <si>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</si>
  <si>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</si>
  <si>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</si>
  <si>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</si>
  <si>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</si>
  <si>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</si>
  <si>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</si>
  <si>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</si>
  <si>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</si>
  <si>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</si>
  <si>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</si>
  <si>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</si>
  <si>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</si>
  <si>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</si>
  <si>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</si>
  <si>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</si>
  <si>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</si>
  <si>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</si>
  <si>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</si>
  <si>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</si>
  <si>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</si>
  <si>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</si>
  <si>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</si>
  <si>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</si>
  <si>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</si>
  <si>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</si>
  <si>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</si>
  <si>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</si>
  <si>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</si>
  <si>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</si>
  <si>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</si>
  <si>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</si>
  <si>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</si>
  <si>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</si>
  <si>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</si>
  <si>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</si>
  <si>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</si>
  <si>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</si>
  <si>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</si>
  <si>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</si>
  <si>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</si>
  <si>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</si>
  <si>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</si>
  <si>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</si>
  <si>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</si>
  <si>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</si>
  <si>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</si>
  <si>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</si>
  <si>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</si>
  <si>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</si>
  <si>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</si>
  <si>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</si>
  <si>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</si>
  <si>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</si>
  <si>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</si>
  <si>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</si>
  <si>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</si>
  <si>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</si>
  <si>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</si>
  <si>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</si>
  <si>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</si>
  <si>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</si>
  <si>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</si>
  <si>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</si>
  <si>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</si>
  <si>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</si>
  <si>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</si>
  <si>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</si>
  <si>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</si>
  <si>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</si>
  <si>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</si>
  <si>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</si>
  <si>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</si>
  <si>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</si>
  <si>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</si>
  <si>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</si>
  <si>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</si>
  <si>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</si>
  <si>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</si>
  <si>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</si>
  <si>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</si>
  <si>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</si>
  <si>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</si>
  <si>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</si>
  <si>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</si>
  <si>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</si>
  <si>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</si>
  <si>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</si>
  <si>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</si>
  <si>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</si>
  <si>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</si>
  <si>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</si>
  <si>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</si>
  <si>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</si>
  <si>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</si>
  <si>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</si>
  <si>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</si>
  <si>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</si>
  <si>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</si>
  <si>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</si>
  <si>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</si>
  <si>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</si>
  <si>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</si>
  <si>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</si>
  <si>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</si>
  <si>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</si>
  <si>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</si>
  <si>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</si>
  <si>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</si>
  <si>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</si>
  <si>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</si>
  <si>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</si>
  <si>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</si>
  <si>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</si>
  <si>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</si>
  <si>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</si>
  <si>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</si>
  <si>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</si>
  <si>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</si>
  <si>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</si>
  <si>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</si>
  <si>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</si>
  <si>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</si>
  <si>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</si>
  <si>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</si>
  <si>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</si>
  <si>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</si>
  <si>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</si>
  <si>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</si>
  <si>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</si>
  <si>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</si>
  <si>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</si>
  <si>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</si>
  <si>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</si>
  <si>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</si>
  <si>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</si>
  <si>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</si>
  <si>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</si>
  <si>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</si>
  <si>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</si>
  <si>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</si>
  <si>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</si>
  <si>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</si>
  <si>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</si>
  <si>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</si>
  <si>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</si>
  <si>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</si>
  <si>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</si>
  <si>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</si>
  <si>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</si>
  <si>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</si>
  <si>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</si>
  <si>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</si>
  <si>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</si>
  <si>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</si>
  <si>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</si>
  <si>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</si>
  <si>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</si>
  <si>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</si>
  <si>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</si>
  <si>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</si>
  <si>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</si>
  <si>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</si>
  <si>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</si>
  <si>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</si>
  <si>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</si>
  <si>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</si>
  <si>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</si>
  <si>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</si>
  <si>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</si>
  <si>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</si>
  <si>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</si>
  <si>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</si>
  <si>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</si>
  <si>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</si>
  <si>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</si>
  <si>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</si>
  <si>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</si>
  <si>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</si>
  <si>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</si>
  <si>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</si>
  <si>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</si>
  <si>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</si>
  <si>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</si>
  <si>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</si>
  <si>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</si>
  <si>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</si>
  <si>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</si>
  <si>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</si>
  <si>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</si>
  <si>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</si>
  <si>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</si>
  <si>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</si>
  <si>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</si>
  <si>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</si>
  <si>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</si>
  <si>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</si>
  <si>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</si>
  <si>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</si>
  <si>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</si>
  <si>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</si>
  <si>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</si>
  <si>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</si>
  <si>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</si>
  <si>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</si>
  <si>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</si>
  <si>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</si>
  <si>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</si>
  <si>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</si>
  <si>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</si>
  <si>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</si>
  <si>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</si>
  <si>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</si>
  <si>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</si>
  <si>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</si>
  <si>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</si>
  <si>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</si>
  <si>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</si>
  <si>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</si>
  <si>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</si>
  <si>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</si>
  <si>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</si>
  <si>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</si>
  <si>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</si>
  <si>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</si>
  <si>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</si>
  <si>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</si>
  <si>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</si>
  <si>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</si>
  <si>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</si>
  <si>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</si>
  <si>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</si>
  <si>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</si>
  <si>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</si>
  <si>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</si>
  <si>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</si>
  <si>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</si>
  <si>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</si>
  <si>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</si>
  <si>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</si>
  <si>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</si>
  <si>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</si>
  <si>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</si>
  <si>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</si>
  <si>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</si>
  <si>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</si>
  <si>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</si>
  <si>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</si>
  <si>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</si>
  <si>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</si>
  <si>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</si>
  <si>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</si>
  <si>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</si>
  <si>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</si>
  <si>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</si>
  <si>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</si>
  <si>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</si>
  <si>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</si>
  <si>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</si>
  <si>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</si>
  <si>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</si>
  <si>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</si>
  <si>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</si>
  <si>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</si>
  <si>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</si>
  <si>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</si>
  <si>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</si>
  <si>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</si>
  <si>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</si>
  <si>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</si>
  <si>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</si>
  <si>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</si>
  <si>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</si>
  <si>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</si>
  <si>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</si>
  <si>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</si>
  <si>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</si>
  <si>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</si>
  <si>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</si>
  <si>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</si>
  <si>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</si>
  <si>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</si>
  <si>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</si>
  <si>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</si>
  <si>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</si>
  <si>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</si>
  <si>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</si>
  <si>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</si>
  <si>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</si>
  <si>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</si>
  <si>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</si>
  <si>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</si>
  <si>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</si>
  <si>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</si>
  <si>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</si>
  <si>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</si>
  <si>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</si>
  <si>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</si>
  <si>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</si>
  <si>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</si>
  <si>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</si>
  <si>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</si>
  <si>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</si>
  <si>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</si>
  <si>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</si>
  <si>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</si>
  <si>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</si>
  <si>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</si>
  <si>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</si>
  <si>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</si>
  <si>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</si>
  <si>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</si>
  <si>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</si>
  <si>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</si>
  <si>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</si>
  <si>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</si>
  <si>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</si>
  <si>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</si>
  <si>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</si>
  <si>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</si>
  <si>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</si>
  <si>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</si>
  <si>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</si>
  <si>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</si>
  <si>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</si>
  <si>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</si>
  <si>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</si>
  <si>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</si>
  <si>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</si>
  <si>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</si>
  <si>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</si>
  <si>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</si>
  <si>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</si>
  <si>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</si>
  <si>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</si>
  <si>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</si>
  <si>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</si>
  <si>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</si>
  <si>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</si>
  <si>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</si>
  <si>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</si>
  <si>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</si>
  <si>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</si>
  <si>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</si>
  <si>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</si>
  <si>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</si>
  <si>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</si>
  <si>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</si>
  <si>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</si>
  <si>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</si>
  <si>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</si>
  <si>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</si>
  <si>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</si>
  <si>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</si>
  <si>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</si>
  <si>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</si>
  <si>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</si>
  <si>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</si>
  <si>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</si>
  <si>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</si>
  <si>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</si>
  <si>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</si>
  <si>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</si>
  <si>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</si>
  <si>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</si>
  <si>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</si>
  <si>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</si>
  <si>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</si>
  <si>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</si>
  <si>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</si>
  <si>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</si>
  <si>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</si>
  <si>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</si>
  <si>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</si>
  <si>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</si>
  <si>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</si>
  <si>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</si>
  <si>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</si>
  <si>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</si>
  <si>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</si>
  <si>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</si>
  <si>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</si>
  <si>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</si>
  <si>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</si>
  <si>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</si>
  <si>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</si>
  <si>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</si>
  <si>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</si>
  <si>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</si>
  <si>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</si>
  <si>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</si>
  <si>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</si>
  <si>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</si>
  <si>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</si>
  <si>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</si>
  <si>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</si>
  <si>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</si>
  <si>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</si>
  <si>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</si>
  <si>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</si>
  <si>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</si>
  <si>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</si>
  <si>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</si>
  <si>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</si>
  <si>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</si>
  <si>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</si>
  <si>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</si>
  <si>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</si>
  <si>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</si>
  <si>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</si>
  <si>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</si>
  <si>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</si>
  <si>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</si>
  <si>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</si>
  <si>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</si>
  <si>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</si>
  <si>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</si>
  <si>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</si>
  <si>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</si>
  <si>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</si>
  <si>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</si>
  <si>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</si>
  <si>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</si>
  <si>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</si>
  <si>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</si>
  <si>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</si>
  <si>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</si>
  <si>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</si>
  <si>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</si>
  <si>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</si>
  <si>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</si>
  <si>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</si>
  <si>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</si>
  <si>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</si>
  <si>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</si>
  <si>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</si>
  <si>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</si>
  <si>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</si>
  <si>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</si>
  <si>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</si>
  <si>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</si>
  <si>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</si>
  <si>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</si>
  <si>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</si>
  <si>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</si>
  <si>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</si>
  <si>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</si>
  <si>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</si>
  <si>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</si>
  <si>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</si>
  <si>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</si>
  <si>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</si>
  <si>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</si>
  <si>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</si>
  <si>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</si>
  <si>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</si>
  <si>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</si>
  <si>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</si>
  <si>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</si>
  <si>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</si>
  <si>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</si>
  <si>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</si>
  <si>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</si>
  <si>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</si>
  <si>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</si>
  <si>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</si>
  <si>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</si>
  <si>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</si>
  <si>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</si>
  <si>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</si>
  <si>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</si>
  <si>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</si>
  <si>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</si>
  <si>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</si>
  <si>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</si>
  <si>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</si>
  <si>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</si>
  <si>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</si>
  <si>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</si>
  <si>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</si>
  <si>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</si>
  <si>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</si>
  <si>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</si>
  <si>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</si>
  <si>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</si>
  <si>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</si>
  <si>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</si>
  <si>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</si>
  <si>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</si>
  <si>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</si>
  <si>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</si>
  <si>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</si>
  <si>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</si>
  <si>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</si>
  <si>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</si>
  <si>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</si>
  <si>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</si>
  <si>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</si>
  <si>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</si>
  <si>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</si>
  <si>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</si>
  <si>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</si>
  <si>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</si>
  <si>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</si>
  <si>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</si>
  <si>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</si>
  <si>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</si>
  <si>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</si>
  <si>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</si>
  <si>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</si>
  <si>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</si>
  <si>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</si>
  <si>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</si>
  <si>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</si>
  <si>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</si>
  <si>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</si>
  <si>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</si>
  <si>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</si>
  <si>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</si>
  <si>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</si>
  <si>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</si>
  <si>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</si>
  <si>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</si>
  <si>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</si>
  <si>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</si>
  <si>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</si>
  <si>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</si>
  <si>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</si>
  <si>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</si>
  <si>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</si>
  <si>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</si>
  <si>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</si>
  <si>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</si>
  <si>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</si>
  <si>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</si>
  <si>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</si>
  <si>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</si>
  <si>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</si>
  <si>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</si>
  <si>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</si>
  <si>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</si>
  <si>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</si>
  <si>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</si>
  <si>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</si>
  <si>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</si>
  <si>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</si>
  <si>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</si>
  <si>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</si>
  <si>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</si>
  <si>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</si>
  <si>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</si>
  <si>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</si>
  <si>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</si>
  <si>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</si>
  <si>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</si>
  <si>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</si>
  <si>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</si>
  <si>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</si>
  <si>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</si>
  <si>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</si>
  <si>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</si>
  <si>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</si>
  <si>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</si>
  <si>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</si>
  <si>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</si>
  <si>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</si>
  <si>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</si>
  <si>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</si>
  <si>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</si>
  <si>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</si>
  <si>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</si>
  <si>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</si>
  <si>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</si>
  <si>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</si>
  <si>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</si>
  <si>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</si>
  <si>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</si>
  <si>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</si>
  <si>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</si>
  <si>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</si>
  <si>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</si>
  <si>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</si>
  <si>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</si>
  <si>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</si>
  <si>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</si>
  <si>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</si>
  <si>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</si>
  <si>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</si>
  <si>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</si>
  <si>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</si>
  <si>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</si>
  <si>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</si>
  <si>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</si>
  <si>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</si>
  <si>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</si>
  <si>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</si>
  <si>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</si>
  <si>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</si>
  <si>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</si>
  <si>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</si>
  <si>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</si>
  <si>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</si>
  <si>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</si>
  <si>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</si>
  <si>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</si>
  <si>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</si>
  <si>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</si>
  <si>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</si>
  <si>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</si>
  <si>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</si>
  <si>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</si>
  <si>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</si>
  <si>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</si>
  <si>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</si>
  <si>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</si>
  <si>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</si>
  <si>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</si>
  <si>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</si>
  <si>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</si>
  <si>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</si>
  <si>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</si>
  <si>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</si>
  <si>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</si>
  <si>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</si>
  <si>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</si>
  <si>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</si>
  <si>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</si>
  <si>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</si>
  <si>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</si>
  <si>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</si>
  <si>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</si>
  <si>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</si>
  <si>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</si>
  <si>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</si>
  <si>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</si>
  <si>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</si>
  <si>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</si>
  <si>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</si>
  <si>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</si>
  <si>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</si>
  <si>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</si>
  <si>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</si>
  <si>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</si>
  <si>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</si>
  <si>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</si>
  <si>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</si>
  <si>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</si>
  <si>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</si>
  <si>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</si>
  <si>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</si>
  <si>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</si>
  <si>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</si>
  <si>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</si>
  <si>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</si>
  <si>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</si>
  <si>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</si>
  <si>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</si>
  <si>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</si>
  <si>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</si>
  <si>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</si>
  <si>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</si>
  <si>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</si>
  <si>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</si>
  <si>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</si>
  <si>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</si>
  <si>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</si>
  <si>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</si>
  <si>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</si>
  <si>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</si>
  <si>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</si>
  <si>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</si>
  <si>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</si>
  <si>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</si>
  <si>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</si>
  <si>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</si>
  <si>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</si>
  <si>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</si>
  <si>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</si>
  <si>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</si>
  <si>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</si>
  <si>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</si>
  <si>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</si>
  <si>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</si>
  <si>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</si>
  <si>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</si>
  <si>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</si>
  <si>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</si>
  <si>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</si>
  <si>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</si>
  <si>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</si>
  <si>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</si>
  <si>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</si>
  <si>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</si>
  <si>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</si>
  <si>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</si>
  <si>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</si>
  <si>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</si>
  <si>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</si>
  <si>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</si>
  <si>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</si>
  <si>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</si>
  <si>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</si>
  <si>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</si>
  <si>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</si>
  <si>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</si>
  <si>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</si>
  <si>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</si>
  <si>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</si>
  <si>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</si>
  <si>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</si>
  <si>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</si>
  <si>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</si>
  <si>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</si>
  <si>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</si>
  <si>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</si>
  <si>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</si>
  <si>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</si>
  <si>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</si>
  <si>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</si>
  <si>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</si>
  <si>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</si>
  <si>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</si>
  <si>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</si>
  <si>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</si>
  <si>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</si>
  <si>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</si>
  <si>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</si>
  <si>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</si>
  <si>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</si>
  <si>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</si>
  <si>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</si>
  <si>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</si>
  <si>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</si>
  <si>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</si>
  <si>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</si>
  <si>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</si>
  <si>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</si>
  <si>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</si>
  <si>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</si>
  <si>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</si>
  <si>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</si>
  <si>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</si>
  <si>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</si>
  <si>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</si>
  <si>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</si>
  <si>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</si>
  <si>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</si>
  <si>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</si>
  <si>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</si>
  <si>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</si>
  <si>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</si>
  <si>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</si>
  <si>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</si>
  <si>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</si>
  <si>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</si>
  <si>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</si>
  <si>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</si>
  <si>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</si>
  <si>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</si>
  <si>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</si>
  <si>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</si>
  <si>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</si>
  <si>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</si>
  <si>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</si>
  <si>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</si>
  <si>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</si>
  <si>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</si>
  <si>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</si>
  <si>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</si>
  <si>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</si>
  <si>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</si>
  <si>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</si>
  <si>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</si>
  <si>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</si>
  <si>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</si>
  <si>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</si>
  <si>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</si>
  <si>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</si>
  <si>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</si>
  <si>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</si>
  <si>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</si>
  <si>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</si>
  <si>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</si>
  <si>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</si>
  <si>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</si>
  <si>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</si>
  <si>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</si>
  <si>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</si>
  <si>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</si>
  <si>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</si>
  <si>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</si>
  <si>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</si>
  <si>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</si>
  <si>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</si>
  <si>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</si>
  <si>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</si>
  <si>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</si>
  <si>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</si>
  <si>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</si>
  <si>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</si>
  <si>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</si>
  <si>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</si>
  <si>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</si>
  <si>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</si>
  <si>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</si>
  <si>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</si>
  <si>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</si>
  <si>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</si>
  <si>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</si>
  <si>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</si>
  <si>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</si>
  <si>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</si>
  <si>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</si>
  <si>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</si>
  <si>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</si>
  <si>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</si>
  <si>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</si>
  <si>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</si>
  <si>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</si>
  <si>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</si>
  <si>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</si>
  <si>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</si>
  <si>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</si>
  <si>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</si>
  <si>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</si>
  <si>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</si>
  <si>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</si>
  <si>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</si>
  <si>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</si>
  <si>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</si>
  <si>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</si>
  <si>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</si>
  <si>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</si>
  <si>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</si>
  <si>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</si>
  <si>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</si>
  <si>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</si>
  <si>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</si>
  <si>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</si>
  <si>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</si>
  <si>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</si>
  <si>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</si>
  <si>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</si>
  <si>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</si>
  <si>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</si>
  <si>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</si>
  <si>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</si>
  <si>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</si>
  <si>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</si>
  <si>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</si>
  <si>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</si>
  <si>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</si>
  <si>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</si>
  <si>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</si>
  <si>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</si>
  <si>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</si>
  <si>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</si>
  <si>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</si>
  <si>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</si>
  <si>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</si>
  <si>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</si>
  <si>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</si>
  <si>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</si>
  <si>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</si>
  <si>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</si>
  <si>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</si>
  <si>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</si>
  <si>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</si>
  <si>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</si>
  <si>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</si>
  <si>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</si>
  <si>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</si>
  <si>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</si>
  <si>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</si>
  <si>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</si>
  <si>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</si>
  <si>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</si>
  <si>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</si>
  <si>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</si>
  <si>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</si>
  <si>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</si>
  <si>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</si>
  <si>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</si>
  <si>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</si>
  <si>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</si>
  <si>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</si>
  <si>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</si>
  <si>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</si>
  <si>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</si>
  <si>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</si>
  <si>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</si>
  <si>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</si>
  <si>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</si>
  <si>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</si>
  <si>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</si>
  <si>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</si>
  <si>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</si>
  <si>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</si>
  <si>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</si>
  <si>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</si>
  <si>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</si>
  <si>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</si>
  <si>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</si>
  <si>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</si>
  <si>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</si>
  <si>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</si>
  <si>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</si>
  <si>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</si>
  <si>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</si>
  <si>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</si>
  <si>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</si>
  <si>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</si>
  <si>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</si>
  <si>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</si>
  <si>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</si>
  <si>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</si>
  <si>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</si>
  <si>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</si>
  <si>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</si>
  <si>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</si>
  <si>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</si>
  <si>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</si>
  <si>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</si>
  <si>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</si>
  <si>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</si>
  <si>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</si>
  <si>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</si>
  <si>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</si>
  <si>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</si>
  <si>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</si>
  <si>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</si>
  <si>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</si>
  <si>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</si>
  <si>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</si>
  <si>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</si>
  <si>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</si>
  <si>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</si>
  <si>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</si>
  <si>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</si>
  <si>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</si>
  <si>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</si>
  <si>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</si>
  <si>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</si>
  <si>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</si>
  <si>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</si>
  <si>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</si>
  <si>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</si>
  <si>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</si>
  <si>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</si>
  <si>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</si>
  <si>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</si>
  <si>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</si>
  <si>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</si>
  <si>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</si>
  <si>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</si>
  <si>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</si>
  <si>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</si>
  <si>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</si>
  <si>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</si>
  <si>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</si>
  <si>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</si>
  <si>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</si>
  <si>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</si>
  <si>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</si>
  <si>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</si>
  <si>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</si>
  <si>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</si>
  <si>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</si>
  <si>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</si>
  <si>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</si>
  <si>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</si>
  <si>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</si>
  <si>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</si>
  <si>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</si>
  <si>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</si>
  <si>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</si>
  <si>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</si>
  <si>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</si>
  <si>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</si>
  <si>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</si>
  <si>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</si>
  <si>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</si>
  <si>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</si>
  <si>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</si>
  <si>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</si>
  <si>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</si>
  <si>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</si>
  <si>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</si>
  <si>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</si>
  <si>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</si>
  <si>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</si>
  <si>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</si>
  <si>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</si>
  <si>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</si>
  <si>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</si>
  <si>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</si>
  <si>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</si>
  <si>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</si>
  <si>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</si>
  <si>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</si>
  <si>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</si>
  <si>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</si>
  <si>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</si>
  <si>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</si>
  <si>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</si>
  <si>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</si>
  <si>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</si>
  <si>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</si>
  <si>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</si>
  <si>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</si>
  <si>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</si>
  <si>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</si>
  <si>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</si>
  <si>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</si>
  <si>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</si>
  <si>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</si>
  <si>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</si>
  <si>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</si>
  <si>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</si>
  <si>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</si>
  <si>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</si>
  <si>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</si>
  <si>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</si>
  <si>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</si>
  <si>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</si>
  <si>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</si>
  <si>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</si>
  <si>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</si>
  <si>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</si>
  <si>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</si>
  <si>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</si>
  <si>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</si>
  <si>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</si>
  <si>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</si>
  <si>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</si>
  <si>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</si>
  <si>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</si>
  <si>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</si>
  <si>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</si>
  <si>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</si>
  <si>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</si>
  <si>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</si>
  <si>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</si>
  <si>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</si>
  <si>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</si>
  <si>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</si>
  <si>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</si>
  <si>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</si>
  <si>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</si>
  <si>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</si>
  <si>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</si>
  <si>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</si>
  <si>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</si>
  <si>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</si>
  <si>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</si>
  <si>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</si>
  <si>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</si>
  <si>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</si>
  <si>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</si>
  <si>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</si>
  <si>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</si>
  <si>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</si>
  <si>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</si>
  <si>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</si>
  <si>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</si>
  <si>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</si>
  <si>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</si>
  <si>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</si>
  <si>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</si>
  <si>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</si>
  <si>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</si>
  <si>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</si>
  <si>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</si>
  <si>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</si>
  <si>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</si>
  <si>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</si>
  <si>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</si>
  <si>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</si>
  <si>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</si>
  <si>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</si>
  <si>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</si>
  <si>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</si>
  <si>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</si>
  <si>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</si>
  <si>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</si>
  <si>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</si>
  <si>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</si>
  <si>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</si>
  <si>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</si>
  <si>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</si>
  <si>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</si>
  <si>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</si>
  <si>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</si>
  <si>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</si>
  <si>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</si>
  <si>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</si>
  <si>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</si>
  <si>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</si>
  <si>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</si>
  <si>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</si>
  <si>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</si>
  <si>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</si>
  <si>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</si>
  <si>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</si>
  <si>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</si>
  <si>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</si>
  <si>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</si>
  <si>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</si>
  <si>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</si>
  <si>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</si>
  <si>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</si>
  <si>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</si>
  <si>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</si>
  <si>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</si>
  <si>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</si>
  <si>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</si>
  <si>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</si>
  <si>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</si>
  <si>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</si>
  <si>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</si>
  <si>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</si>
  <si>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</si>
  <si>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</si>
  <si>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</si>
  <si>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</si>
  <si>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</si>
  <si>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</si>
  <si>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</si>
  <si>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</si>
  <si>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</si>
  <si>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</si>
  <si>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</si>
  <si>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</si>
  <si>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</si>
  <si>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</si>
  <si>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</si>
  <si>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</si>
  <si>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</si>
  <si>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</si>
  <si>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</si>
  <si>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</si>
  <si>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</si>
  <si>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</si>
  <si>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</si>
  <si>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</si>
  <si>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</si>
  <si>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</si>
  <si>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</si>
  <si>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</si>
  <si>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</si>
  <si>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</si>
  <si>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</si>
  <si>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</si>
  <si>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</si>
  <si>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</si>
  <si>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</si>
  <si>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</si>
  <si>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</si>
  <si>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</si>
  <si>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</si>
  <si>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</si>
  <si>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</si>
  <si>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</si>
  <si>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</si>
  <si>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</si>
  <si>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</si>
  <si>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</si>
  <si>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</si>
  <si>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</si>
  <si>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</si>
  <si>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</si>
  <si>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</si>
  <si>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</si>
  <si>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</si>
  <si>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</si>
  <si>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</si>
  <si>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</si>
  <si>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</si>
  <si>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</si>
  <si>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</si>
  <si>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</si>
  <si>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</si>
  <si>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</si>
  <si>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</si>
  <si>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</si>
  <si>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</si>
  <si>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</si>
  <si>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</si>
  <si>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</si>
  <si>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</si>
  <si>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</si>
  <si>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</si>
  <si>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</si>
  <si>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</si>
  <si>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</si>
  <si>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</si>
  <si>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</si>
  <si>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</si>
  <si>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</si>
  <si>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</si>
  <si>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</si>
  <si>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</si>
  <si>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</si>
  <si>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</si>
  <si>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</si>
  <si>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</si>
  <si>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</si>
  <si>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</si>
  <si>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</si>
  <si>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</si>
  <si>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</si>
  <si>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</si>
  <si>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</si>
  <si>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</si>
  <si>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</si>
  <si>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</si>
  <si>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</si>
  <si>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</si>
  <si>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</si>
  <si>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</si>
  <si>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</si>
  <si>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</si>
  <si>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</si>
  <si>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</si>
  <si>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</si>
  <si>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</si>
  <si>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</si>
  <si>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</si>
  <si>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</si>
  <si>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</si>
  <si>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</si>
  <si>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</si>
  <si>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</si>
  <si>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</si>
  <si>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</si>
  <si>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</si>
  <si>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</si>
  <si>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</si>
  <si>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</si>
  <si>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</si>
  <si>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</si>
  <si>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</si>
  <si>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</si>
  <si>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</si>
  <si>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</si>
  <si>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</si>
  <si>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</si>
  <si>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</si>
  <si>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</si>
  <si>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</si>
  <si>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</si>
  <si>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</si>
  <si>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</si>
  <si>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</si>
  <si>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</si>
  <si>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</si>
  <si>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</si>
  <si>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</si>
  <si>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</si>
  <si>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</si>
  <si>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</si>
  <si>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</si>
  <si>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</si>
  <si>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</si>
  <si>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</si>
  <si>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</si>
  <si>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</si>
  <si>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</si>
  <si>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</si>
  <si>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</si>
  <si>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</si>
  <si>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</si>
  <si>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</si>
  <si>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</si>
  <si>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</si>
  <si>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</si>
  <si>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</si>
  <si>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</si>
  <si>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</si>
  <si>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</si>
  <si>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</si>
  <si>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</si>
  <si>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</si>
  <si>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</si>
  <si>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</si>
  <si>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</si>
  <si>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</si>
  <si>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</si>
  <si>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</si>
  <si>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</si>
  <si>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</si>
  <si>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</si>
  <si>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</si>
  <si>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</si>
  <si>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</si>
  <si>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</si>
  <si>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</si>
  <si>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</si>
  <si>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</si>
  <si>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</si>
  <si>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</si>
  <si>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</si>
  <si>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</si>
  <si>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</si>
  <si>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</si>
  <si>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</si>
  <si>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</si>
  <si>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</si>
  <si>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</si>
  <si>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</si>
  <si>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</si>
  <si>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</si>
  <si>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</si>
  <si>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</si>
  <si>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</si>
  <si>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</si>
  <si>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</si>
  <si>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</si>
  <si>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</si>
  <si>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</si>
  <si>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</si>
  <si>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</si>
  <si>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</si>
  <si>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</si>
  <si>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</si>
  <si>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</si>
  <si>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</si>
  <si>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</si>
  <si>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</si>
  <si>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</si>
  <si>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</si>
  <si>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</si>
  <si>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</si>
  <si>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</si>
  <si>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</si>
  <si>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</si>
  <si>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</si>
  <si>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</si>
  <si>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</si>
  <si>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</si>
  <si>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</si>
  <si>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</si>
  <si>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</si>
  <si>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</si>
  <si>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</si>
  <si>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</si>
  <si>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</si>
  <si>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</si>
  <si>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</si>
  <si>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</si>
  <si>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</si>
  <si>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</si>
  <si>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</si>
  <si>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</si>
  <si>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</si>
  <si>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</si>
  <si>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</si>
  <si>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</si>
  <si>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</si>
  <si>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</si>
  <si>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</si>
  <si>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</si>
  <si>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</si>
  <si>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</si>
  <si>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</si>
  <si>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</si>
  <si>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</si>
  <si>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</si>
  <si>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</si>
  <si>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</si>
  <si>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</si>
  <si>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</si>
  <si>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</si>
  <si>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</si>
  <si>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</si>
  <si>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</si>
  <si>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</si>
  <si>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</si>
  <si>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</si>
  <si>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</si>
  <si>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</si>
  <si>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</si>
  <si>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</si>
  <si>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</si>
  <si>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</si>
  <si>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</si>
  <si>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</si>
  <si>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</si>
  <si>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</si>
  <si>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</si>
  <si>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</si>
  <si>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</si>
  <si>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</si>
  <si>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</si>
  <si>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</si>
  <si>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</si>
  <si>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</si>
  <si>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</si>
  <si>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</si>
  <si>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</si>
  <si>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</si>
  <si>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</si>
  <si>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</si>
  <si>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</si>
  <si>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</si>
  <si>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</si>
  <si>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</si>
  <si>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</si>
  <si>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</si>
  <si>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</si>
  <si>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</si>
  <si>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</si>
  <si>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</si>
  <si>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</si>
  <si>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</si>
  <si>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</si>
  <si>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</si>
  <si>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</si>
  <si>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</si>
  <si>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</si>
  <si>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</si>
  <si>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</si>
  <si>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</si>
  <si>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</si>
  <si>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</si>
  <si>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</si>
  <si>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</si>
  <si>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</si>
  <si>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</si>
  <si>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</si>
  <si>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</si>
  <si>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</si>
  <si>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</si>
  <si>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</si>
  <si>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</si>
  <si>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</si>
  <si>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</si>
  <si>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</si>
  <si>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</si>
  <si>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</si>
  <si>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</si>
  <si>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</si>
  <si>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</si>
  <si>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</si>
  <si>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</si>
  <si>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</si>
  <si>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</si>
  <si>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</si>
  <si>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</si>
  <si>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</si>
  <si>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</si>
  <si>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</si>
  <si>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</si>
  <si>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</si>
  <si>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</si>
  <si>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</si>
  <si>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</si>
  <si>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</si>
  <si>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</si>
  <si>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</si>
  <si>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</si>
  <si>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</si>
  <si>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</si>
  <si>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</si>
  <si>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</si>
  <si>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</si>
  <si>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</si>
  <si>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</si>
  <si>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</si>
  <si>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</si>
  <si>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</si>
  <si>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</si>
  <si>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</si>
  <si>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</si>
  <si>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</si>
  <si>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</si>
  <si>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</si>
  <si>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</si>
  <si>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</si>
  <si>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</si>
  <si>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</si>
  <si>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</si>
  <si>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</si>
  <si>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</si>
  <si>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</si>
  <si>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</si>
  <si>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</si>
  <si>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</si>
  <si>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</si>
  <si>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</si>
  <si>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</si>
  <si>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</si>
  <si>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</si>
  <si>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</si>
  <si>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</si>
  <si>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</si>
  <si>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</si>
  <si>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</si>
  <si>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</si>
  <si>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</si>
  <si>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</si>
  <si>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</si>
  <si>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</si>
  <si>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</si>
  <si>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</si>
  <si>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</si>
  <si>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</si>
  <si>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</si>
  <si>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</si>
  <si>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</si>
  <si>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</si>
  <si>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</si>
  <si>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</si>
  <si>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</si>
  <si>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</si>
  <si>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</si>
  <si>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</si>
  <si>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</si>
  <si>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</si>
  <si>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</si>
  <si>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</si>
  <si>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</si>
  <si>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</si>
  <si>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</si>
  <si>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</si>
  <si>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</si>
  <si>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</si>
  <si>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</si>
  <si>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</si>
  <si>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</si>
  <si>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</si>
  <si>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</si>
  <si>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</si>
  <si>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</si>
  <si>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</si>
  <si>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</si>
  <si>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</si>
  <si>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</si>
  <si>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</si>
  <si>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</si>
  <si>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</si>
  <si>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</si>
  <si>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</si>
  <si>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</si>
  <si>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</si>
  <si>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</si>
  <si>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</si>
  <si>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</si>
  <si>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</si>
  <si>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</si>
  <si>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</si>
  <si>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</si>
  <si>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</si>
  <si>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</si>
  <si>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</si>
  <si>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</si>
  <si>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</si>
  <si>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</si>
  <si>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</si>
  <si>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</si>
  <si>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</si>
  <si>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</si>
  <si>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</si>
  <si>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</si>
  <si>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</si>
  <si>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</si>
  <si>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</si>
  <si>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</si>
  <si>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</si>
  <si>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</si>
  <si>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</si>
  <si>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</si>
  <si>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</si>
  <si>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</si>
  <si>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</si>
  <si>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</si>
  <si>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</si>
  <si>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</si>
  <si>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</si>
  <si>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</si>
  <si>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</si>
  <si>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</si>
  <si>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</si>
  <si>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</si>
  <si>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</si>
  <si>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</si>
  <si>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</si>
  <si>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</si>
  <si>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</si>
  <si>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</si>
  <si>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</si>
  <si>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</si>
  <si>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</si>
  <si>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</si>
  <si>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</si>
  <si>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</si>
  <si>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</si>
  <si>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</si>
  <si>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</si>
  <si>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</si>
  <si>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</si>
  <si>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</si>
  <si>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</si>
  <si>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</si>
  <si>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</si>
  <si>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</si>
  <si>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</si>
  <si>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</si>
  <si>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</si>
  <si>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</si>
  <si>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</si>
  <si>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</si>
  <si>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</si>
  <si>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</si>
  <si>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</si>
  <si>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</si>
  <si>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</si>
  <si>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</si>
  <si>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</si>
  <si>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</si>
  <si>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</si>
  <si>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</si>
  <si>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</si>
  <si>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</si>
  <si>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</si>
  <si>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</si>
  <si>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</si>
  <si>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</si>
  <si>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</si>
  <si>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</si>
  <si>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</si>
  <si>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</si>
  <si>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</si>
  <si>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</si>
  <si>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</si>
  <si>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</si>
  <si>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</si>
  <si>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</si>
  <si>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</si>
  <si>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</si>
  <si>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</si>
  <si>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</si>
  <si>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</si>
  <si>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</si>
  <si>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</si>
  <si>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</si>
  <si>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</si>
  <si>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</si>
  <si>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</si>
  <si>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</si>
  <si>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</si>
  <si>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</si>
  <si>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</si>
  <si>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</si>
  <si>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</si>
  <si>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</si>
  <si>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</si>
  <si>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</si>
  <si>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</si>
  <si>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</si>
  <si>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</si>
  <si>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</si>
  <si>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</si>
  <si>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</si>
  <si>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</si>
  <si>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</si>
  <si>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</si>
  <si>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</si>
  <si>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</si>
  <si>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</si>
  <si>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</si>
  <si>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</si>
  <si>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</si>
  <si>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</si>
  <si>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</si>
  <si>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</si>
  <si>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</si>
  <si>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</si>
  <si>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</si>
  <si>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</si>
  <si>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</si>
  <si>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</si>
  <si>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</si>
  <si>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</si>
  <si>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</si>
  <si>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</si>
  <si>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</si>
  <si>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</si>
  <si>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</si>
  <si>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</si>
  <si>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</si>
  <si>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</si>
  <si>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</si>
  <si>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</si>
  <si>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</si>
  <si>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</si>
  <si>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</si>
  <si>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</si>
  <si>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</si>
  <si>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</si>
  <si>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</si>
  <si>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</si>
  <si>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</si>
  <si>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</si>
  <si>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</si>
  <si>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</si>
  <si>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</si>
  <si>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</si>
  <si>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</si>
  <si>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</si>
  <si>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</si>
  <si>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</si>
  <si>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</si>
  <si>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</si>
  <si>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</si>
  <si>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</si>
  <si>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</si>
  <si>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</si>
  <si>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</si>
  <si>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</si>
  <si>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</si>
  <si>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</si>
  <si>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</si>
  <si>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</si>
  <si>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</si>
  <si>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</si>
  <si>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</si>
  <si>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</si>
  <si>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</si>
  <si>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</si>
  <si>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</si>
  <si>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</si>
  <si>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</si>
  <si>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</si>
  <si>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</si>
  <si>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</si>
  <si>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</si>
  <si>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</si>
  <si>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</si>
  <si>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</si>
  <si>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</si>
  <si>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</si>
  <si>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</si>
  <si>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</si>
  <si>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</si>
  <si>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</si>
  <si>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</si>
  <si>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</si>
  <si>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</si>
  <si>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</si>
  <si>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</si>
  <si>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</si>
  <si>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</si>
  <si>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</si>
  <si>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</si>
  <si>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</si>
  <si>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</si>
  <si>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</si>
  <si>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</si>
  <si>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</si>
  <si>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</si>
  <si>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</si>
  <si>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</si>
  <si>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</si>
  <si>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</si>
  <si>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</si>
  <si>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</si>
  <si>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</si>
  <si>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</si>
  <si>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</si>
  <si>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</si>
  <si>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</si>
  <si>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</si>
  <si>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</si>
  <si>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</si>
  <si>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</si>
  <si>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</si>
  <si>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</si>
  <si>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</si>
  <si>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</si>
  <si>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</si>
  <si>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</si>
  <si>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</si>
  <si>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</si>
  <si>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</si>
  <si>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</si>
  <si>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</si>
  <si>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</si>
  <si>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</si>
  <si>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</si>
  <si>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</si>
  <si>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</si>
  <si>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</si>
  <si>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</si>
  <si>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</si>
  <si>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</si>
  <si>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</si>
  <si>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</si>
  <si>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</si>
  <si>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</si>
  <si>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</si>
  <si>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</si>
  <si>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</si>
  <si>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</si>
  <si>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</si>
  <si>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</si>
  <si>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</si>
  <si>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</si>
  <si>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</si>
  <si>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</si>
  <si>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</si>
  <si>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</si>
  <si>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</si>
  <si>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</si>
  <si>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</si>
  <si>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</si>
  <si>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</si>
  <si>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</si>
  <si>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</si>
  <si>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</si>
  <si>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</si>
  <si>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</si>
  <si>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</si>
  <si>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</si>
  <si>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</si>
  <si>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</si>
  <si>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</si>
  <si>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</si>
  <si>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</si>
  <si>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</si>
  <si>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</si>
  <si>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</si>
  <si>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</si>
  <si>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</si>
  <si>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</si>
  <si>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</si>
  <si>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</si>
  <si>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</si>
  <si>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</si>
  <si>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</si>
  <si>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</si>
  <si>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</si>
  <si>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</si>
  <si>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</si>
  <si>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</si>
  <si>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</si>
  <si>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</si>
  <si>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</si>
  <si>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</si>
  <si>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</si>
  <si>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</si>
  <si>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</si>
  <si>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</si>
  <si>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</si>
  <si>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</si>
  <si>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</si>
  <si>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</si>
  <si>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</si>
  <si>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</si>
  <si>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</si>
  <si>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</si>
  <si>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</si>
  <si>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</si>
  <si>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</si>
  <si>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</si>
  <si>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</si>
  <si>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</si>
  <si>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</si>
  <si>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</si>
  <si>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</si>
  <si>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</si>
  <si>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</si>
  <si>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</si>
  <si>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</si>
  <si>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</si>
  <si>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</si>
  <si>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</si>
  <si>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</si>
  <si>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</si>
  <si>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</si>
  <si>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</si>
  <si>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</si>
  <si>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</si>
  <si>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</si>
  <si>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</si>
  <si>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</si>
  <si>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</si>
  <si>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</si>
  <si>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</si>
  <si>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</si>
  <si>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</si>
  <si>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</si>
  <si>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</si>
  <si>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</si>
  <si>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</si>
  <si>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</si>
  <si>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</si>
  <si>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</si>
  <si>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</si>
  <si>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</si>
  <si>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</si>
  <si>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</si>
  <si>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</si>
  <si>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</si>
  <si>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</si>
  <si>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</si>
  <si>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</si>
  <si>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</si>
  <si>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</si>
  <si>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</si>
  <si>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</si>
  <si>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</si>
  <si>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</si>
  <si>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</si>
  <si>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</si>
  <si>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</si>
  <si>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</si>
  <si>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</si>
  <si>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</si>
  <si>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</si>
  <si>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</si>
  <si>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</si>
  <si>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</si>
  <si>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</si>
  <si>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</si>
  <si>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</si>
  <si>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</si>
  <si>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</si>
  <si>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</si>
  <si>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</si>
  <si>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</si>
  <si>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</si>
  <si>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</si>
  <si>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</si>
  <si>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</si>
  <si>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</si>
  <si>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</si>
  <si>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</si>
  <si>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</si>
  <si>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</si>
  <si>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</si>
  <si>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</si>
  <si>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</si>
  <si>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</si>
  <si>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</si>
  <si>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</si>
  <si>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</si>
  <si>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</si>
  <si>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</si>
  <si>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</si>
  <si>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</si>
  <si>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</si>
  <si>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</si>
  <si>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</si>
  <si>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</si>
  <si>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</si>
  <si>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</si>
  <si>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</si>
  <si>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</si>
  <si>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</si>
  <si>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</si>
  <si>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</si>
  <si>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</si>
  <si>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</si>
  <si>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</si>
  <si>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</si>
  <si>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</si>
  <si>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</si>
  <si>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</si>
  <si>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</si>
  <si>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</si>
  <si>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</si>
  <si>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</si>
  <si>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</si>
  <si>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</si>
  <si>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</si>
  <si>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</si>
  <si>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</si>
  <si>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</si>
  <si>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</si>
  <si>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</si>
  <si>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</si>
  <si>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</si>
  <si>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</si>
  <si>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</si>
  <si>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</si>
  <si>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</si>
  <si>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</si>
  <si>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</si>
  <si>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</si>
  <si>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</si>
  <si>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</si>
  <si>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</si>
  <si>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</si>
  <si>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</si>
  <si>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</si>
  <si>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</si>
  <si>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</si>
  <si>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</si>
  <si>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</si>
  <si>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</si>
  <si>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</si>
  <si>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</si>
  <si>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</si>
  <si>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</si>
  <si>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</si>
  <si>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</si>
  <si>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</si>
  <si>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</si>
  <si>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</si>
  <si>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</si>
  <si>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</si>
  <si>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</si>
  <si>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</si>
  <si>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</si>
  <si>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</si>
  <si>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</si>
  <si>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</si>
  <si>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</si>
  <si>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</si>
  <si>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</si>
  <si>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</si>
  <si>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</si>
  <si>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</si>
  <si>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</si>
  <si>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</si>
  <si>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</si>
  <si>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</si>
  <si>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</si>
  <si>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</si>
  <si>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</si>
  <si>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</si>
  <si>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</si>
  <si>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</si>
  <si>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</si>
  <si>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</si>
  <si>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</si>
  <si>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</si>
  <si>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</si>
  <si>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</si>
  <si>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</si>
  <si>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</si>
  <si>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</si>
  <si>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</si>
  <si>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</si>
  <si>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</si>
  <si>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</si>
  <si>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</si>
  <si>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</si>
  <si>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</si>
  <si>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</si>
  <si>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</si>
  <si>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</si>
  <si>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</si>
  <si>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</si>
  <si>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</si>
  <si>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</si>
  <si>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</si>
  <si>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</si>
  <si>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</si>
  <si>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</si>
  <si>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</si>
  <si>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</si>
  <si>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</si>
  <si>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</si>
  <si>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</si>
  <si>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</si>
  <si>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</si>
  <si>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</si>
  <si>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</si>
  <si>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</si>
  <si>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</si>
  <si>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</si>
  <si>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</si>
  <si>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</si>
  <si>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</si>
  <si>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</si>
  <si>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</si>
  <si>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</si>
  <si>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</si>
  <si>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</si>
  <si>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</si>
  <si>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</si>
  <si>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</si>
  <si>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</si>
  <si>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</si>
  <si>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</si>
  <si>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</si>
  <si>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</si>
  <si>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</si>
  <si>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</si>
  <si>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</si>
  <si>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</si>
  <si>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</si>
  <si>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</si>
  <si>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</si>
  <si>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</si>
  <si>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</si>
  <si>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</si>
  <si>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</si>
  <si>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</si>
  <si>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</si>
  <si>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</si>
  <si>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</si>
  <si>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</si>
  <si>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</si>
  <si>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</si>
  <si>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</si>
  <si>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</si>
  <si>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</si>
  <si>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</si>
  <si>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</si>
  <si>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</si>
  <si>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</si>
  <si>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</si>
  <si>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</si>
  <si>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</si>
  <si>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</si>
  <si>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</si>
  <si>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</si>
  <si>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</si>
  <si>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</si>
  <si>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</si>
  <si>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</si>
  <si>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</si>
  <si>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</si>
  <si>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</si>
  <si>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</si>
  <si>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</si>
  <si>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</si>
  <si>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</si>
  <si>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</si>
  <si>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</si>
  <si>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</si>
  <si>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</si>
  <si>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</si>
  <si>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</si>
  <si>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</si>
  <si>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</si>
  <si>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</si>
  <si>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</si>
  <si>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</si>
  <si>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</si>
  <si>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</si>
  <si>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</si>
  <si>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</si>
  <si>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</si>
  <si>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</si>
  <si>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</si>
  <si>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</si>
  <si>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</si>
  <si>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</si>
  <si>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</si>
  <si>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</si>
  <si>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</si>
  <si>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</si>
  <si>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</si>
  <si>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</si>
  <si>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</si>
  <si>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</si>
  <si>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</si>
  <si>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</si>
  <si>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</si>
  <si>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</si>
  <si>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</si>
  <si>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</si>
  <si>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</si>
  <si>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</si>
  <si>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</si>
  <si>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</si>
  <si>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</si>
  <si>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</si>
  <si>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</si>
  <si>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</si>
  <si>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</si>
  <si>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</si>
  <si>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</si>
  <si>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</si>
  <si>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</si>
  <si>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</si>
  <si>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</si>
  <si>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</si>
  <si>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</si>
  <si>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</si>
  <si>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</si>
  <si>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</si>
  <si>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</si>
  <si>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</si>
  <si>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</si>
  <si>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</si>
  <si>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</si>
  <si>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</si>
  <si>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</si>
  <si>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</si>
  <si>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</si>
  <si>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</si>
  <si>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</si>
  <si>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</si>
  <si>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</si>
  <si>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</si>
  <si>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</si>
  <si>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</si>
  <si>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</si>
  <si>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</si>
  <si>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</si>
  <si>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</si>
  <si>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</si>
  <si>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</si>
  <si>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</si>
  <si>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</si>
  <si>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</si>
  <si>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</si>
  <si>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</si>
  <si>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</si>
  <si>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</si>
  <si>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</si>
  <si>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</si>
  <si>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</si>
  <si>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</si>
  <si>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</si>
  <si>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</si>
  <si>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</si>
  <si>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</si>
  <si>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</si>
  <si>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</si>
  <si>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</si>
  <si>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</si>
  <si>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</si>
  <si>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</si>
  <si>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</si>
  <si>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</si>
  <si>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</si>
  <si>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</si>
  <si>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</si>
  <si>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</si>
  <si>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</si>
  <si>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</si>
  <si>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</si>
  <si>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</si>
  <si>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</si>
  <si>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</si>
  <si>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</si>
  <si>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</si>
  <si>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</si>
  <si>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</si>
  <si>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</si>
  <si>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</si>
  <si>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</si>
  <si>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</si>
  <si>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</si>
  <si>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</si>
  <si>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</si>
  <si>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</si>
  <si>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</si>
  <si>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</si>
  <si>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</si>
  <si>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</si>
  <si>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</si>
  <si>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</si>
  <si>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</si>
  <si>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</si>
  <si>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</si>
  <si>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</si>
  <si>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</si>
  <si>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</si>
  <si>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</si>
  <si>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</si>
  <si>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</si>
  <si>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</si>
  <si>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</si>
  <si>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</si>
  <si>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</si>
  <si>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</si>
  <si>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</si>
  <si>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</si>
  <si>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</si>
  <si>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</si>
  <si>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</si>
  <si>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</si>
  <si>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</si>
  <si>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</si>
  <si>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</si>
  <si>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</si>
  <si>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</si>
  <si>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</si>
  <si>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</si>
  <si>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</si>
  <si>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</si>
  <si>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</si>
  <si>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</si>
  <si>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</si>
  <si>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</si>
  <si>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</si>
  <si>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</si>
  <si>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</si>
  <si>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</si>
  <si>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</si>
  <si>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</si>
  <si>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</si>
  <si>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</si>
  <si>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</si>
  <si>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</si>
  <si>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</si>
  <si>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</si>
  <si>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</si>
  <si>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</si>
  <si>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</si>
  <si>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</si>
  <si>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</si>
  <si>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</si>
  <si>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</si>
  <si>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</si>
  <si>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</si>
  <si>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</si>
  <si>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</si>
  <si>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</si>
  <si>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</si>
  <si>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</si>
  <si>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</si>
  <si>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</si>
  <si>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</si>
  <si>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</si>
  <si>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</si>
  <si>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</si>
  <si>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</si>
  <si>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</si>
  <si>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</si>
  <si>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</si>
  <si>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</si>
  <si>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</si>
  <si>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</si>
  <si>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</si>
  <si>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</si>
  <si>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</si>
  <si>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</si>
  <si>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</si>
  <si>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</si>
  <si>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</si>
  <si>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</si>
  <si>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</si>
  <si>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</si>
  <si>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</si>
  <si>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</si>
  <si>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</si>
  <si>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</si>
  <si>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</si>
  <si>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</si>
  <si>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</si>
  <si>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</si>
  <si>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</si>
  <si>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</si>
  <si>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</si>
  <si>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</si>
  <si>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</si>
  <si>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</si>
  <si>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</si>
  <si>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</si>
  <si>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</si>
  <si>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</si>
  <si>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</si>
  <si>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</si>
  <si>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</si>
  <si>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</si>
  <si>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</si>
  <si>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</si>
  <si>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</si>
  <si>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</si>
  <si>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</si>
  <si>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</si>
  <si>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</si>
  <si>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</si>
  <si>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</si>
  <si>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</si>
  <si>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</si>
  <si>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</si>
  <si>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</si>
  <si>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</si>
  <si>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</si>
  <si>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</si>
  <si>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</si>
  <si>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</si>
  <si>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</si>
  <si>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</si>
  <si>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</si>
  <si>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</si>
  <si>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</si>
  <si>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</si>
  <si>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</si>
  <si>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</si>
  <si>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</si>
  <si>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</si>
  <si>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</si>
  <si>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</si>
  <si>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</si>
  <si>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</si>
  <si>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</si>
  <si>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</si>
  <si>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</si>
  <si>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</si>
  <si>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</si>
  <si>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</si>
  <si>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</si>
  <si>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</si>
  <si>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</si>
  <si>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</si>
  <si>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</si>
  <si>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</si>
  <si>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</si>
  <si>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</si>
  <si>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</si>
  <si>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</si>
  <si>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</si>
  <si>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</si>
  <si>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</si>
  <si>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</si>
  <si>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</si>
  <si>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</si>
  <si>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</si>
  <si>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</si>
  <si>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</si>
  <si>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</si>
  <si>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</si>
  <si>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</si>
  <si>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</si>
  <si>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</si>
  <si>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</si>
  <si>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</si>
  <si>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</si>
  <si>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</si>
  <si>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</si>
  <si>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</si>
  <si>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</si>
  <si>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</si>
  <si>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</si>
  <si>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</si>
  <si>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</si>
  <si>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</si>
  <si>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</si>
  <si>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</si>
  <si>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</si>
  <si>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</si>
  <si>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</si>
  <si>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</si>
  <si>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</si>
  <si>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</si>
  <si>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</si>
  <si>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</si>
  <si>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</si>
  <si>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</si>
  <si>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</si>
  <si>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</si>
  <si>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</si>
  <si>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</si>
  <si>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</si>
  <si>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</si>
  <si>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</si>
  <si>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</si>
  <si>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</si>
  <si>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</si>
  <si>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</si>
  <si>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</si>
  <si>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</si>
  <si>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</si>
  <si>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</si>
  <si>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</si>
  <si>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</si>
  <si>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</si>
  <si>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</si>
  <si>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</si>
  <si>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</si>
  <si>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</si>
  <si>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</si>
  <si>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</si>
  <si>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</si>
  <si>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</si>
  <si>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</si>
  <si>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</si>
  <si>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</si>
  <si>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</si>
  <si>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</si>
  <si>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</si>
  <si>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</si>
  <si>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</si>
  <si>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</si>
  <si>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</si>
  <si>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</si>
  <si>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</si>
  <si>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</si>
  <si>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</si>
  <si>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</si>
  <si>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</si>
  <si>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</si>
  <si>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</si>
  <si>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</si>
  <si>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</si>
  <si>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</si>
  <si>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</si>
  <si>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</si>
  <si>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</si>
  <si>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</si>
  <si>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</si>
  <si>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</si>
  <si>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</si>
  <si>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</si>
  <si>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</si>
  <si>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</si>
  <si>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</si>
  <si>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</si>
  <si>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</si>
  <si>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</si>
  <si>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</si>
  <si>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</si>
  <si>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</si>
  <si>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</si>
  <si>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</si>
  <si>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</si>
  <si>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</si>
  <si>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</si>
  <si>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</si>
  <si>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</si>
  <si>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</si>
  <si>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</si>
  <si>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</si>
  <si>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</si>
  <si>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</si>
  <si>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</si>
  <si>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</si>
  <si>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</si>
  <si>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</si>
  <si>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</si>
  <si>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</si>
  <si>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</si>
  <si>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</si>
  <si>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</si>
  <si>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</si>
  <si>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</si>
  <si>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</si>
  <si>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</si>
  <si>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</si>
  <si>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</si>
  <si>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</si>
  <si>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</si>
  <si>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</si>
  <si>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</si>
  <si>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</si>
  <si>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</si>
  <si>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</si>
  <si>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</si>
  <si>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</si>
  <si>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</si>
  <si>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</si>
  <si>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</si>
  <si>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</si>
  <si>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</si>
  <si>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</si>
  <si>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</si>
  <si>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</si>
  <si>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</si>
  <si>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</si>
  <si>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</si>
  <si>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</si>
  <si>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</si>
  <si>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</si>
  <si>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</si>
  <si>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</si>
  <si>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</si>
  <si>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</si>
  <si>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</si>
  <si>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</si>
  <si>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</si>
  <si>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</si>
  <si>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</si>
  <si>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</si>
  <si>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</si>
  <si>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</si>
  <si>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</si>
  <si>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</si>
  <si>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</si>
  <si>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</si>
  <si>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</si>
  <si>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</si>
  <si>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</si>
  <si>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</si>
  <si>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</si>
  <si>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</si>
  <si>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</si>
  <si>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</si>
  <si>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</si>
  <si>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</si>
  <si>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</si>
  <si>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</si>
  <si>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</si>
  <si>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</si>
  <si>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</si>
  <si>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</si>
  <si>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</si>
  <si>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</si>
  <si>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</si>
  <si>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</si>
  <si>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</si>
  <si>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</si>
  <si>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</si>
  <si>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</si>
  <si>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</si>
  <si>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</si>
  <si>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</si>
  <si>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</si>
  <si>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</si>
  <si>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</si>
  <si>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</si>
  <si>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</si>
  <si>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</si>
  <si>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</si>
  <si>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</si>
  <si>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</si>
  <si>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</si>
  <si>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</si>
  <si>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</si>
  <si>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</si>
  <si>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</si>
  <si>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</si>
  <si>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</si>
  <si>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</si>
  <si>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</si>
  <si>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</si>
  <si>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</si>
  <si>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</si>
  <si>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</si>
  <si>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</si>
  <si>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</si>
  <si>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</si>
  <si>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</si>
  <si>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</si>
  <si>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</si>
  <si>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</si>
  <si>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</si>
  <si>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</si>
  <si>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</si>
  <si>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</si>
  <si>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</si>
  <si>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</si>
  <si>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</si>
  <si>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</si>
  <si>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</si>
  <si>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</si>
  <si>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</si>
  <si>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</si>
  <si>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</si>
  <si>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</si>
  <si>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</si>
  <si>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</si>
  <si>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</si>
  <si>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</si>
  <si>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</si>
  <si>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</si>
  <si>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</si>
  <si>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</si>
  <si>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</si>
  <si>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</si>
  <si>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</si>
  <si>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</si>
  <si>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</si>
  <si>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</si>
  <si>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</si>
  <si>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</si>
  <si>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</si>
  <si>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</si>
  <si>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</si>
  <si>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</si>
  <si>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</si>
  <si>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</si>
  <si>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</si>
  <si>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</si>
  <si>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</si>
  <si>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</si>
  <si>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</si>
  <si>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</si>
  <si>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</si>
  <si>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</si>
  <si>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</si>
  <si>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</si>
  <si>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</si>
  <si>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</si>
  <si>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</si>
  <si>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</si>
  <si>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</si>
  <si>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</si>
  <si>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</si>
  <si>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</si>
  <si>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</si>
  <si>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</si>
  <si>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</si>
  <si>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</si>
  <si>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</si>
  <si>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</si>
  <si>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</si>
  <si>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</si>
  <si>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</si>
  <si>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</si>
  <si>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</si>
  <si>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</si>
  <si>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</si>
  <si>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</si>
  <si>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</si>
  <si>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</si>
  <si>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</si>
  <si>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</si>
  <si>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</si>
  <si>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</si>
  <si>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</si>
  <si>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</si>
  <si>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</si>
  <si>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</si>
  <si>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</si>
  <si>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</si>
  <si>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</si>
  <si>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</si>
  <si>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</si>
  <si>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</si>
  <si>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</si>
  <si>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</si>
  <si>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</si>
  <si>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</si>
  <si>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</si>
  <si>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</si>
  <si>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</si>
  <si>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</si>
  <si>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</si>
  <si>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</si>
  <si>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</si>
  <si>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</si>
  <si>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</si>
  <si>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</si>
  <si>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</si>
  <si>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</si>
  <si>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</si>
  <si>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</si>
  <si>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</si>
  <si>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</si>
  <si>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</si>
  <si>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</si>
  <si>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</si>
  <si>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</si>
  <si>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</si>
  <si>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</si>
  <si>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</si>
  <si>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</si>
  <si>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</si>
  <si>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</si>
  <si>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</si>
  <si>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</si>
  <si>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</si>
  <si>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</si>
  <si>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</si>
  <si>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</si>
  <si>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</si>
  <si>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</si>
  <si>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</si>
  <si>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</si>
  <si>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</si>
  <si>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</si>
  <si>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</si>
  <si>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</si>
  <si>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</si>
  <si>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</si>
  <si>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</si>
  <si>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</si>
  <si>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</si>
  <si>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</si>
  <si>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</si>
  <si>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</si>
  <si>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</si>
  <si>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</si>
  <si>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</si>
  <si>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</si>
  <si>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</si>
  <si>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</si>
  <si>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</si>
  <si>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</si>
  <si>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</si>
  <si>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</si>
  <si>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</si>
  <si>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</si>
  <si>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</si>
  <si>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</si>
  <si>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</si>
  <si>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</si>
  <si>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</si>
  <si>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</si>
  <si>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</si>
  <si>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</si>
  <si>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</si>
  <si>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</si>
  <si>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</si>
  <si>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</si>
  <si>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</si>
  <si>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</si>
  <si>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</si>
  <si>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</si>
  <si>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</si>
  <si>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</si>
  <si>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</si>
  <si>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</si>
  <si>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</si>
  <si>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</si>
  <si>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</si>
  <si>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</si>
  <si>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</si>
  <si>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</si>
  <si>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</si>
  <si>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</si>
  <si>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</si>
  <si>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</si>
  <si>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</si>
  <si>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</si>
  <si>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</si>
  <si>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</si>
  <si>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</si>
  <si>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</si>
  <si>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</si>
  <si>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</si>
  <si>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</si>
  <si>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</si>
  <si>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</si>
  <si>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</si>
  <si>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</si>
  <si>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</si>
  <si>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</si>
  <si>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</si>
  <si>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</si>
  <si>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</si>
  <si>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</si>
  <si>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</si>
  <si>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</si>
  <si>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</si>
  <si>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</si>
  <si>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</si>
  <si>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</si>
  <si>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</si>
  <si>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</si>
  <si>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</si>
  <si>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</si>
  <si>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</si>
  <si>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</si>
  <si>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</si>
  <si>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</si>
  <si>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</si>
  <si>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</si>
  <si>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</si>
  <si>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</si>
  <si>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</si>
  <si>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</si>
  <si>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</si>
  <si>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</si>
  <si>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</si>
  <si>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</si>
  <si>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</si>
  <si>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</si>
  <si>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</si>
  <si>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</si>
  <si>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</si>
  <si>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</si>
  <si>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</si>
  <si>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</si>
  <si>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</si>
  <si>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</si>
  <si>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</si>
  <si>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</si>
  <si>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</si>
  <si>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</si>
  <si>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</si>
  <si>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</si>
  <si>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</si>
  <si>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</si>
  <si>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</si>
  <si>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</si>
  <si>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</si>
  <si>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</si>
  <si>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</si>
  <si>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</si>
  <si>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</si>
  <si>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</si>
  <si>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</si>
  <si>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</si>
  <si>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</si>
  <si>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</si>
  <si>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</si>
  <si>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</si>
  <si>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</si>
  <si>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</si>
  <si>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</si>
  <si>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</si>
  <si>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</si>
  <si>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</si>
  <si>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</si>
  <si>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</si>
  <si>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</si>
  <si>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</si>
  <si>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</si>
  <si>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</si>
  <si>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</si>
  <si>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</si>
  <si>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</si>
  <si>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</si>
  <si>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</si>
  <si>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</si>
  <si>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</si>
  <si>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</si>
  <si>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</si>
  <si>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</si>
  <si>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</si>
  <si>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</si>
  <si>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</si>
  <si>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</si>
  <si>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</si>
  <si>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</si>
  <si>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</si>
  <si>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</si>
  <si>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</si>
  <si>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</si>
  <si>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</si>
  <si>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</si>
  <si>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</si>
  <si>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</si>
  <si>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</si>
  <si>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</si>
  <si>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</si>
  <si>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</si>
  <si>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</si>
  <si>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</si>
  <si>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</si>
  <si>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</si>
  <si>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</si>
  <si>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</si>
  <si>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</si>
  <si>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</si>
  <si>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</si>
  <si>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</si>
  <si>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</si>
  <si>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</si>
  <si>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</si>
  <si>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</si>
  <si>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</si>
  <si>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</si>
  <si>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</si>
  <si>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</si>
  <si>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</si>
  <si>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</si>
  <si>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</si>
  <si>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</si>
  <si>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</si>
  <si>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</si>
  <si>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</si>
  <si>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</si>
  <si>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</si>
  <si>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</si>
  <si>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</si>
  <si>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</si>
  <si>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</si>
  <si>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</si>
  <si>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</si>
  <si>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</si>
  <si>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</si>
  <si>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</si>
  <si>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</si>
  <si>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</si>
  <si>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</si>
  <si>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</si>
  <si>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</si>
  <si>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</si>
  <si>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</si>
  <si>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</si>
  <si>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</si>
  <si>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</si>
  <si>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</si>
  <si>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</si>
  <si>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</si>
  <si>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</si>
  <si>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</si>
  <si>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</si>
  <si>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</si>
  <si>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</si>
  <si>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</si>
  <si>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</si>
  <si>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</si>
  <si>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</si>
  <si>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</si>
  <si>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</si>
  <si>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</si>
  <si>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</si>
  <si>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</si>
  <si>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</si>
  <si>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</si>
  <si>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</si>
  <si>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</si>
  <si>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</si>
  <si>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</si>
  <si>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</si>
  <si>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</si>
  <si>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</si>
  <si>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</si>
  <si>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</si>
  <si>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</si>
  <si>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</si>
  <si>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</si>
  <si>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</si>
  <si>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</si>
  <si>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</si>
  <si>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</si>
  <si>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</si>
  <si>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</si>
  <si>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</si>
  <si>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</si>
  <si>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</si>
  <si>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</si>
  <si>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</si>
  <si>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</si>
  <si>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</si>
  <si>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</si>
  <si>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</si>
  <si>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</si>
  <si>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</si>
  <si>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</si>
  <si>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</si>
  <si>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</si>
  <si>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</si>
  <si>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</si>
  <si>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</si>
  <si>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</si>
  <si>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</si>
  <si>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</si>
  <si>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</si>
  <si>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</si>
  <si>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</si>
  <si>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</si>
  <si>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</si>
  <si>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</si>
  <si>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</si>
  <si>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</si>
  <si>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</si>
  <si>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</si>
  <si>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</si>
  <si>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</si>
  <si>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</si>
  <si>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</si>
  <si>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</si>
  <si>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</si>
  <si>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</si>
  <si>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</si>
  <si>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</si>
  <si>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</si>
  <si>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</si>
  <si>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</si>
  <si>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</si>
  <si>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</si>
  <si>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</si>
  <si>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</si>
  <si>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</si>
  <si>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</si>
  <si>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</si>
  <si>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</si>
  <si>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</si>
  <si>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</si>
  <si>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</si>
  <si>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</si>
  <si>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</si>
  <si>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</si>
  <si>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</si>
  <si>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</si>
  <si>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</si>
  <si>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</si>
  <si>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</si>
  <si>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</si>
  <si>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</si>
  <si>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</si>
  <si>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</si>
  <si>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</si>
  <si>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</si>
  <si>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</si>
  <si>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</si>
  <si>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</si>
  <si>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</si>
  <si>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</si>
  <si>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</si>
  <si>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</si>
  <si>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</si>
  <si>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</si>
  <si>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</si>
  <si>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</si>
  <si>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</si>
  <si>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</si>
  <si>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</si>
  <si>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</si>
  <si>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</si>
  <si>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</si>
  <si>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</si>
  <si>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</si>
  <si>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</si>
  <si>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</si>
  <si>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</si>
  <si>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</si>
  <si>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</si>
  <si>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</si>
  <si>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</si>
  <si>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</si>
  <si>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</si>
  <si>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</si>
  <si>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</si>
  <si>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</si>
  <si>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</si>
  <si>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</si>
  <si>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</si>
  <si>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</si>
  <si>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</si>
  <si>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</si>
  <si>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</si>
  <si>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</si>
  <si>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</si>
  <si>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</si>
  <si>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</si>
  <si>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</si>
  <si>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</si>
  <si>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</si>
  <si>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</si>
  <si>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</si>
  <si>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</si>
  <si>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</si>
  <si>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</si>
  <si>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</si>
  <si>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</si>
  <si>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</si>
  <si>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</si>
  <si>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</si>
  <si>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</si>
  <si>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</si>
  <si>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</si>
  <si>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</si>
  <si>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</si>
  <si>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</si>
  <si>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</si>
  <si>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</si>
  <si>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</si>
  <si>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</si>
  <si>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</si>
  <si>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</si>
  <si>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</si>
  <si>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</si>
  <si>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</si>
  <si>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</si>
  <si>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</si>
  <si>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</si>
  <si>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</si>
  <si>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</si>
  <si>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</si>
  <si>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</si>
  <si>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</si>
  <si>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</si>
  <si>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</si>
  <si>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</si>
  <si>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</si>
  <si>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</si>
  <si>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</si>
  <si>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</si>
  <si>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</si>
  <si>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</si>
  <si>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</si>
  <si>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</si>
  <si>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</si>
  <si>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</si>
  <si>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</si>
  <si>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</si>
  <si>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</si>
  <si>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</si>
  <si>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</si>
  <si>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</si>
  <si>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</si>
  <si>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</si>
  <si>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</si>
  <si>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</si>
  <si>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</si>
  <si>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</si>
  <si>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</si>
  <si>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</si>
  <si>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</si>
  <si>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</si>
  <si>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</si>
  <si>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</si>
  <si>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</si>
  <si>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</si>
  <si>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</si>
  <si>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</si>
  <si>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</si>
  <si>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</si>
  <si>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</si>
  <si>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</si>
  <si>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</si>
  <si>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</si>
  <si>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</si>
  <si>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</si>
  <si>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</si>
  <si>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</si>
  <si>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</si>
  <si>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</si>
  <si>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</si>
  <si>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</si>
  <si>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</si>
  <si>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</si>
  <si>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</si>
  <si>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</si>
  <si>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</si>
  <si>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</si>
  <si>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</si>
  <si>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</si>
  <si>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</si>
  <si>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</si>
  <si>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</si>
  <si>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</si>
  <si>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</si>
  <si>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</si>
  <si>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</si>
  <si>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</si>
  <si>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</si>
  <si>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</si>
  <si>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</si>
  <si>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</si>
  <si>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</si>
  <si>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</si>
  <si>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</si>
  <si>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</si>
  <si>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</si>
  <si>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</si>
  <si>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</si>
  <si>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</si>
  <si>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</si>
  <si>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</si>
  <si>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</si>
  <si>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</si>
  <si>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</si>
  <si>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</si>
  <si>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</si>
  <si>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</si>
  <si>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</si>
  <si>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</si>
  <si>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</si>
  <si>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</si>
  <si>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</si>
  <si>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</si>
  <si>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</si>
  <si>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</si>
  <si>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</si>
  <si>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</si>
  <si>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</si>
  <si>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</si>
  <si>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</si>
  <si>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</si>
  <si>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</si>
  <si>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</si>
  <si>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</si>
  <si>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</si>
  <si>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</si>
  <si>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</si>
  <si>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</si>
  <si>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</si>
  <si>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</si>
  <si>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</si>
  <si>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</si>
  <si>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</si>
  <si>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</si>
  <si>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</si>
  <si>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</si>
  <si>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</si>
  <si>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</si>
  <si>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</si>
  <si>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</si>
  <si>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</si>
  <si>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</si>
  <si>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</si>
  <si>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</si>
  <si>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</si>
  <si>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</si>
  <si>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</si>
  <si>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</si>
  <si>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</si>
  <si>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</si>
  <si>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</si>
  <si>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</si>
  <si>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</si>
  <si>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</si>
  <si>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</si>
  <si>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</si>
  <si>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</si>
  <si>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</si>
  <si>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</si>
  <si>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</si>
  <si>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</si>
  <si>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</si>
  <si>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</si>
  <si>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</si>
  <si>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</si>
  <si>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</si>
  <si>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</si>
  <si>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</si>
  <si>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</si>
  <si>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</si>
  <si>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</si>
  <si>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</si>
  <si>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</si>
  <si>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</si>
  <si>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</si>
  <si>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</si>
  <si>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</si>
  <si>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</si>
  <si>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</si>
  <si>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</si>
  <si>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</si>
  <si>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</si>
  <si>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</si>
  <si>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</si>
  <si>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</si>
  <si>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</si>
  <si>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</si>
  <si>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</si>
  <si>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</si>
  <si>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</si>
  <si>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</si>
  <si>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</si>
  <si>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</si>
  <si>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</si>
  <si>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</si>
  <si>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</si>
  <si>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</si>
  <si>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</si>
  <si>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</si>
  <si>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</si>
  <si>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</si>
  <si>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</si>
  <si>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</si>
  <si>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</si>
  <si>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</si>
  <si>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</si>
  <si>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</si>
  <si>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</si>
  <si>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</si>
  <si>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</si>
  <si>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</si>
  <si>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</si>
  <si>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</si>
  <si>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</si>
  <si>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</si>
  <si>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</si>
  <si>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</si>
  <si>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</si>
  <si>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</si>
  <si>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</si>
  <si>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</si>
  <si>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</si>
  <si>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</si>
  <si>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</si>
  <si>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</si>
  <si>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</si>
  <si>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</si>
  <si>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</si>
  <si>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</si>
  <si>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</si>
  <si>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</si>
  <si>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</si>
  <si>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</si>
  <si>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</si>
  <si>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</si>
  <si>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</si>
  <si>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</si>
  <si>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</si>
  <si>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</si>
  <si>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</si>
  <si>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</si>
  <si>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</si>
  <si>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</si>
  <si>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</si>
  <si>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</si>
  <si>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</si>
  <si>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</si>
  <si>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</si>
  <si>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</si>
  <si>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</si>
  <si>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</si>
  <si>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</si>
  <si>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</si>
  <si>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</si>
  <si>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</si>
  <si>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</si>
  <si>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</si>
  <si>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</si>
  <si>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</si>
  <si>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</si>
  <si>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</si>
  <si>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</si>
  <si>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</si>
  <si>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</si>
  <si>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</si>
  <si>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</si>
  <si>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</si>
  <si>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</si>
  <si>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</si>
  <si>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</si>
  <si>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</si>
  <si>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</si>
  <si>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</si>
  <si>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</si>
  <si>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</si>
  <si>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</si>
  <si>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</si>
  <si>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</si>
  <si>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</si>
  <si>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</si>
  <si>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</si>
  <si>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</si>
  <si>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</si>
  <si>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</si>
  <si>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</si>
  <si>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</si>
  <si>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</si>
  <si>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</si>
  <si>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</si>
  <si>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</si>
  <si>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</si>
  <si>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</si>
  <si>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</si>
  <si>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</si>
  <si>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</si>
  <si>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</si>
  <si>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</si>
  <si>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</si>
  <si>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</si>
  <si>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</si>
  <si>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</si>
  <si>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</si>
  <si>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</si>
  <si>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</si>
  <si>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</si>
  <si>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</si>
  <si>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</si>
  <si>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</si>
  <si>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</si>
  <si>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</si>
  <si>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</si>
  <si>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</si>
  <si>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</si>
  <si>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</si>
  <si>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</si>
  <si>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</si>
  <si>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</si>
  <si>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</si>
  <si>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</si>
  <si>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</si>
  <si>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</si>
  <si>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</si>
  <si>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</si>
  <si>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</si>
  <si>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</si>
  <si>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</si>
  <si>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</si>
  <si>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</si>
  <si>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</si>
  <si>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</si>
  <si>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</si>
  <si>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</si>
  <si>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</si>
  <si>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</si>
  <si>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</si>
  <si>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</si>
  <si>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</si>
  <si>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</si>
  <si>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</si>
  <si>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</si>
  <si>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</si>
  <si>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</si>
  <si>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</si>
  <si>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</si>
  <si>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</si>
  <si>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</si>
  <si>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</si>
  <si>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</si>
  <si>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</si>
  <si>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</si>
  <si>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</si>
  <si>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</si>
  <si>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</si>
  <si>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</si>
  <si>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</si>
  <si>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</si>
  <si>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</si>
  <si>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</si>
  <si>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</si>
  <si>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</si>
  <si>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</si>
  <si>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</si>
  <si>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</si>
  <si>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</si>
  <si>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</si>
  <si>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</si>
  <si>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</si>
  <si>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</si>
  <si>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</si>
  <si>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</si>
  <si>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</si>
  <si>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</si>
  <si>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</si>
  <si>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</si>
  <si>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</si>
  <si>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</si>
  <si>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</si>
  <si>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</si>
  <si>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</si>
  <si>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</si>
  <si>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</si>
  <si>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</si>
  <si>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</si>
  <si>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</si>
  <si>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</si>
  <si>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</si>
  <si>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</si>
  <si>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</si>
  <si>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</si>
  <si>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</si>
  <si>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</si>
  <si>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</si>
  <si>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</si>
  <si>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</si>
  <si>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</si>
  <si>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</si>
  <si>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</si>
  <si>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</si>
  <si>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</si>
  <si>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</si>
  <si>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</si>
  <si>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</si>
  <si>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</si>
  <si>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</si>
  <si>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</si>
  <si>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</si>
  <si>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</si>
  <si>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</si>
  <si>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</si>
  <si>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</si>
  <si>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</si>
  <si>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</si>
  <si>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</si>
  <si>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</si>
  <si>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</si>
  <si>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</si>
  <si>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</si>
  <si>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</si>
  <si>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</si>
  <si>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</si>
  <si>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</si>
  <si>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</si>
  <si>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</si>
  <si>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</si>
  <si>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</si>
  <si>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</si>
  <si>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</si>
  <si>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</si>
  <si>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</si>
  <si>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</si>
  <si>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</si>
  <si>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</si>
  <si>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</si>
  <si>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</si>
  <si>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</si>
  <si>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</si>
  <si>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</si>
  <si>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</si>
  <si>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</si>
  <si>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</si>
  <si>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</si>
  <si>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</si>
  <si>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</si>
  <si>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</si>
  <si>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</si>
  <si>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</si>
  <si>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</si>
  <si>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</si>
  <si>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</si>
  <si>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</si>
  <si>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</si>
  <si>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</si>
  <si>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</si>
  <si>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</si>
  <si>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</si>
  <si>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</si>
  <si>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</si>
  <si>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</si>
  <si>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</si>
  <si>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</si>
  <si>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</si>
  <si>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</si>
  <si>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</si>
  <si>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</si>
  <si>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</si>
  <si>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</si>
  <si>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</si>
  <si>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</si>
  <si>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</si>
  <si>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</si>
  <si>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</si>
  <si>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</si>
  <si>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</si>
  <si>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</si>
  <si>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</si>
  <si>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</si>
  <si>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</si>
  <si>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</si>
  <si>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</si>
  <si>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</si>
  <si>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</si>
  <si>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</si>
  <si>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</si>
  <si>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</si>
  <si>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</si>
  <si>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</si>
  <si>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</si>
  <si>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</si>
  <si>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</si>
  <si>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</si>
  <si>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</si>
  <si>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</si>
  <si>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</si>
  <si>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</si>
  <si>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</si>
  <si>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</si>
  <si>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</si>
  <si>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</si>
  <si>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</si>
  <si>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</si>
  <si>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</si>
  <si>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</si>
  <si>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</si>
  <si>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</si>
  <si>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</si>
  <si>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</si>
  <si>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</si>
  <si>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</si>
  <si>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</si>
  <si>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</si>
  <si>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</si>
  <si>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</si>
  <si>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</si>
  <si>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</si>
  <si>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</si>
  <si>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</si>
  <si>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</si>
  <si>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</si>
  <si>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</si>
  <si>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</si>
  <si>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</si>
  <si>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</si>
  <si>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</si>
  <si>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</si>
  <si>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</si>
  <si>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</si>
  <si>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</si>
  <si>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</si>
  <si>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</si>
  <si>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</si>
  <si>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</si>
  <si>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</si>
  <si>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</si>
  <si>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</si>
  <si>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</si>
  <si>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</si>
  <si>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</si>
  <si>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</si>
  <si>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</si>
  <si>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</si>
  <si>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</si>
  <si>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</si>
  <si>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</si>
  <si>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</si>
  <si>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</si>
  <si>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</si>
  <si>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</si>
  <si>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</si>
  <si>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</si>
  <si>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</si>
  <si>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</si>
  <si>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</si>
  <si>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</si>
  <si>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</si>
  <si>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</si>
  <si>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</si>
  <si>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</si>
  <si>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</si>
  <si>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</si>
  <si>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</si>
  <si>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</si>
  <si>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</si>
  <si>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</si>
  <si>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</si>
  <si>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</si>
  <si>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</si>
  <si>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</si>
  <si>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</si>
  <si>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</si>
  <si>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</si>
  <si>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</si>
  <si>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</si>
  <si>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</si>
  <si>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</si>
  <si>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</si>
  <si>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</si>
  <si>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</si>
  <si>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</si>
  <si>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</si>
  <si>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</si>
  <si>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</si>
  <si>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</si>
  <si>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</si>
  <si>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</si>
  <si>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</si>
  <si>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</si>
  <si>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</si>
  <si>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</si>
  <si>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</si>
  <si>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</si>
  <si>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</si>
  <si>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</si>
  <si>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</si>
  <si>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</si>
  <si>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</si>
  <si>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</si>
  <si>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</si>
  <si>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</si>
  <si>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</si>
  <si>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</si>
  <si>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</si>
  <si>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</si>
  <si>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</si>
  <si>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</si>
  <si>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</si>
  <si>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</si>
  <si>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</si>
  <si>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</si>
  <si>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</si>
  <si>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</si>
  <si>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</si>
  <si>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</si>
  <si>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</si>
  <si>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</si>
  <si>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</si>
  <si>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</si>
  <si>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</si>
  <si>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</si>
  <si>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</si>
  <si>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</si>
  <si>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</si>
  <si>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</si>
  <si>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</si>
  <si>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</si>
  <si>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</si>
  <si>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</si>
  <si>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</si>
  <si>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</si>
  <si>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</si>
  <si>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</si>
  <si>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</si>
  <si>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</si>
  <si>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</si>
  <si>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</si>
  <si>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</si>
  <si>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</si>
  <si>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</si>
  <si>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</si>
  <si>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</si>
  <si>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</si>
  <si>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</si>
  <si>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</si>
  <si>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</si>
  <si>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</si>
  <si>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</si>
  <si>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</si>
  <si>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</si>
  <si>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</si>
  <si>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</si>
  <si>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</si>
  <si>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</si>
  <si>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</si>
  <si>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</si>
  <si>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</si>
  <si>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</si>
  <si>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</si>
  <si>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</si>
  <si>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</si>
  <si>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</si>
  <si>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</si>
  <si>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</si>
  <si>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</si>
  <si>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</si>
  <si>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</si>
  <si>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</si>
  <si>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</si>
  <si>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</si>
  <si>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</si>
  <si>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</si>
  <si>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</si>
  <si>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</si>
  <si>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</si>
  <si>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</si>
  <si>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</si>
  <si>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</si>
  <si>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</si>
  <si>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</si>
  <si>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</si>
  <si>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</si>
  <si>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</si>
  <si>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</si>
  <si>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</si>
  <si>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</si>
  <si>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</si>
  <si>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</si>
  <si>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</si>
  <si>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</si>
  <si>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</si>
  <si>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</si>
  <si>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</si>
  <si>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</si>
  <si>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</si>
  <si>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</si>
  <si>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</si>
  <si>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</si>
  <si>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</si>
  <si>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</si>
  <si>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</si>
  <si>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</si>
  <si>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</si>
  <si>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</si>
  <si>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</si>
  <si>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</si>
  <si>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</si>
  <si>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</si>
  <si>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</si>
  <si>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</si>
  <si>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</si>
  <si>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</si>
  <si>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</si>
  <si>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</si>
  <si>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</si>
  <si>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</si>
  <si>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</si>
  <si>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</si>
  <si>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</si>
  <si>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</si>
  <si>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</si>
  <si>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</si>
  <si>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</si>
  <si>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</si>
  <si>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</si>
  <si>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</si>
  <si>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</si>
  <si>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</si>
  <si>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</si>
  <si>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</si>
  <si>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</si>
  <si>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</si>
  <si>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</si>
  <si>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</si>
  <si>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</si>
  <si>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</si>
  <si>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</si>
  <si>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</si>
  <si>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</si>
  <si>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</si>
  <si>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</si>
  <si>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</si>
  <si>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</si>
  <si>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</si>
  <si>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</si>
  <si>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</si>
  <si>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</si>
  <si>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</si>
  <si>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</si>
  <si>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</si>
  <si>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</si>
  <si>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</si>
  <si>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</si>
  <si>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</si>
  <si>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</si>
  <si>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</si>
  <si>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</si>
  <si>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</si>
  <si>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</si>
  <si>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</si>
  <si>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</si>
  <si>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</si>
  <si>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</si>
  <si>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</si>
  <si>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</si>
  <si>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</si>
  <si>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</si>
  <si>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</si>
  <si>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</si>
  <si>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</si>
  <si>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</si>
  <si>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</si>
  <si>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</si>
  <si>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</si>
  <si>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</si>
  <si>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</si>
  <si>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</si>
  <si>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</si>
  <si>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</si>
  <si>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</si>
  <si>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</si>
  <si>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</si>
  <si>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</si>
  <si>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</si>
  <si>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</si>
  <si>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</si>
  <si>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</si>
  <si>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</si>
  <si>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</si>
  <si>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</si>
  <si>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</si>
  <si>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</si>
  <si>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</si>
  <si>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</si>
  <si>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</si>
  <si>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</si>
  <si>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</si>
  <si>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</si>
  <si>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</si>
  <si>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</si>
  <si>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</si>
  <si>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</si>
  <si>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</si>
  <si>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</si>
  <si>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</si>
  <si>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</si>
  <si>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</si>
  <si>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</si>
  <si>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</si>
  <si>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</si>
  <si>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</si>
  <si>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</si>
  <si>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</si>
  <si>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</si>
  <si>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</si>
  <si>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</si>
  <si>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</si>
  <si>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</si>
  <si>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</si>
  <si>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</si>
  <si>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</si>
  <si>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</si>
  <si>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</si>
  <si>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</si>
  <si>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</si>
  <si>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</si>
  <si>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</si>
  <si>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</si>
  <si>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</si>
  <si>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</si>
  <si>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</si>
  <si>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</si>
  <si>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</si>
  <si>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</si>
  <si>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</si>
  <si>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</si>
  <si>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</si>
  <si>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</si>
  <si>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</si>
  <si>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</si>
  <si>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</si>
  <si>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</si>
  <si>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</si>
  <si>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</si>
  <si>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</si>
  <si>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</si>
  <si>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</si>
  <si>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</si>
  <si>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</si>
  <si>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</si>
  <si>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</si>
  <si>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</si>
  <si>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</si>
  <si>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</si>
  <si>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</si>
  <si>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</si>
  <si>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</si>
  <si>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</si>
  <si>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</si>
  <si>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</si>
  <si>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</si>
  <si>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</si>
  <si>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</si>
  <si>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</si>
  <si>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</si>
  <si>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</si>
  <si>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</si>
  <si>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</si>
  <si>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</si>
  <si>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</si>
  <si>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</si>
  <si>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</si>
  <si>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</si>
  <si>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</si>
  <si>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</si>
  <si>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</si>
  <si>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</si>
  <si>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</si>
  <si>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</si>
  <si>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</si>
  <si>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</si>
  <si>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</si>
  <si>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</si>
  <si>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</si>
  <si>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</si>
  <si>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</si>
  <si>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</si>
  <si>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</si>
  <si>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</si>
  <si>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</si>
  <si>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</si>
  <si>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</si>
  <si>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</si>
  <si>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</si>
  <si>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</si>
  <si>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</si>
  <si>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</si>
  <si>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</si>
  <si>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</si>
  <si>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</si>
  <si>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</si>
  <si>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</si>
  <si>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</si>
  <si>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</si>
  <si>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</si>
  <si>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</si>
  <si>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</si>
  <si>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</si>
  <si>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</si>
  <si>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</si>
  <si>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</si>
  <si>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</si>
  <si>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</si>
  <si>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</si>
  <si>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</si>
  <si>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</si>
  <si>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</si>
  <si>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</si>
  <si>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</si>
  <si>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</si>
  <si>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</si>
  <si>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</si>
  <si>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</si>
  <si>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</si>
  <si>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</si>
  <si>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</si>
  <si>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</si>
  <si>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</si>
  <si>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</si>
  <si>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</si>
  <si>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</si>
  <si>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</si>
  <si>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</si>
  <si>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</si>
  <si>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</si>
  <si>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</si>
  <si>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</si>
  <si>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</si>
  <si>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</si>
  <si>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</si>
  <si>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</si>
  <si>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</si>
  <si>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</si>
  <si>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</si>
  <si>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</si>
  <si>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</si>
  <si>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</si>
  <si>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</si>
  <si>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</si>
  <si>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</si>
  <si>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</si>
  <si>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</si>
  <si>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</si>
  <si>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</si>
  <si>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</si>
  <si>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</si>
  <si>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</si>
  <si>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</si>
  <si>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</si>
  <si>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</si>
  <si>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</si>
  <si>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</si>
  <si>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</si>
  <si>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</si>
  <si>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</si>
  <si>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</si>
  <si>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</si>
  <si>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</si>
  <si>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</si>
  <si>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</si>
  <si>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</si>
  <si>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</si>
  <si>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</si>
  <si>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</si>
  <si>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</si>
  <si>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</si>
  <si>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</si>
  <si>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</si>
  <si>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</si>
  <si>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</si>
  <si>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</si>
  <si>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</si>
  <si>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</si>
  <si>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</si>
  <si>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</si>
  <si>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</si>
  <si>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</si>
  <si>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</si>
  <si>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</si>
  <si>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</si>
  <si>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</si>
  <si>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</si>
  <si>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</si>
  <si>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</si>
  <si>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</si>
  <si>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</si>
  <si>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</si>
  <si>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</si>
  <si>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</si>
  <si>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</si>
  <si>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</si>
  <si>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</si>
  <si>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</si>
  <si>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</si>
  <si>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</si>
  <si>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</si>
  <si>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</si>
  <si>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</si>
  <si>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</si>
  <si>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</si>
  <si>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</si>
  <si>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</si>
  <si>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</si>
  <si>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</si>
  <si>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</si>
  <si>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</si>
  <si>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</si>
  <si>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</si>
  <si>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</si>
  <si>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</si>
  <si>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</si>
  <si>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</si>
  <si>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</si>
  <si>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</si>
  <si>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</si>
  <si>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</si>
  <si>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</si>
  <si>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</si>
  <si>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</si>
  <si>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</si>
  <si>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</si>
  <si>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</si>
  <si>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</si>
  <si>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</si>
  <si>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</si>
  <si>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</si>
  <si>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</si>
  <si>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</si>
  <si>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</si>
  <si>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</si>
  <si>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</si>
  <si>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</si>
  <si>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</si>
  <si>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</si>
  <si>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</si>
  <si>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</si>
  <si>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</si>
  <si>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</si>
  <si>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</si>
  <si>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</si>
  <si>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</si>
  <si>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</si>
  <si>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</si>
  <si>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</si>
  <si>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</si>
  <si>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</si>
  <si>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</si>
  <si>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</si>
  <si>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</si>
  <si>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</si>
  <si>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</si>
  <si>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</si>
  <si>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</si>
  <si>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</si>
  <si>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</si>
  <si>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</si>
  <si>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</si>
  <si>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</si>
  <si>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</si>
  <si>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</si>
  <si>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</si>
  <si>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</si>
  <si>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</si>
  <si>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</si>
  <si>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</si>
  <si>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</si>
  <si>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</si>
  <si>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</si>
  <si>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</si>
  <si>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</si>
  <si>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</si>
  <si>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</si>
  <si>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</si>
  <si>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</si>
  <si>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</si>
  <si>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</si>
  <si>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</si>
  <si>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</si>
  <si>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</si>
  <si>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</si>
  <si>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</si>
  <si>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</si>
  <si>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</si>
  <si>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</si>
  <si>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</si>
  <si>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</si>
  <si>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</si>
  <si>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</si>
  <si>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</si>
  <si>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</si>
  <si>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</si>
  <si>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</si>
  <si>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</si>
  <si>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</si>
  <si>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</si>
  <si>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</si>
  <si>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</si>
  <si>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</si>
  <si>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</si>
  <si>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</si>
  <si>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</si>
  <si>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</si>
  <si>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</si>
  <si>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</si>
  <si>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</si>
  <si>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</si>
  <si>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</si>
  <si>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</si>
  <si>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</si>
  <si>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</si>
  <si>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</si>
  <si>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</si>
  <si>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</si>
  <si>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</si>
  <si>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</si>
  <si>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</si>
  <si>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</si>
  <si>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</si>
  <si>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</si>
  <si>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</si>
  <si>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</si>
  <si>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</si>
  <si>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</si>
  <si>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</si>
  <si>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</si>
  <si>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</si>
  <si>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</si>
  <si>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</si>
  <si>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</si>
  <si>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</si>
  <si>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</si>
  <si>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</si>
  <si>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</si>
  <si>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</si>
  <si>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</si>
  <si>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</si>
  <si>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</si>
  <si>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</si>
  <si>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</si>
  <si>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</si>
  <si>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</si>
  <si>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</si>
  <si>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</si>
  <si>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</si>
  <si>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</si>
  <si>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</si>
  <si>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</si>
  <si>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</si>
  <si>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</si>
  <si>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</si>
  <si>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</si>
  <si>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</si>
  <si>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</si>
  <si>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</si>
  <si>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</si>
  <si>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</si>
  <si>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</si>
  <si>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</si>
  <si>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</si>
  <si>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</si>
  <si>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</si>
  <si>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</si>
  <si>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</si>
  <si>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</si>
  <si>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</si>
  <si>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</si>
  <si>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</si>
  <si>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</si>
  <si>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</si>
  <si>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</si>
  <si>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</si>
  <si>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</si>
  <si>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</si>
  <si>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</si>
  <si>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</si>
  <si>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</si>
  <si>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</si>
  <si>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</si>
  <si>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</si>
  <si>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</si>
  <si>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</si>
  <si>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</si>
  <si>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</si>
  <si>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</si>
  <si>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</si>
  <si>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</si>
  <si>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</si>
  <si>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</si>
  <si>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</si>
  <si>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</si>
  <si>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</si>
  <si>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</si>
  <si>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</si>
  <si>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</si>
  <si>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</si>
  <si>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</si>
  <si>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</si>
  <si>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</si>
  <si>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</si>
  <si>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</si>
  <si>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</si>
  <si>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</si>
  <si>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</si>
  <si>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</si>
  <si>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</si>
  <si>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</si>
  <si>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</si>
  <si>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</si>
  <si>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</si>
  <si>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</si>
  <si>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</si>
  <si>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</si>
  <si>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</si>
  <si>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</si>
  <si>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</si>
  <si>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</si>
  <si>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</si>
  <si>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</si>
  <si>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</si>
  <si>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</si>
  <si>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</si>
  <si>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</si>
  <si>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</si>
  <si>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</si>
  <si>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</si>
  <si>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</si>
  <si>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</si>
  <si>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</si>
  <si>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</si>
  <si>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</si>
  <si>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</si>
  <si>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</si>
  <si>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</si>
  <si>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</si>
  <si>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</si>
  <si>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</si>
  <si>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</si>
  <si>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</si>
  <si>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</si>
  <si>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</si>
  <si>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</si>
  <si>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</si>
  <si>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</si>
  <si>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</si>
  <si>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</si>
  <si>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</si>
  <si>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</si>
  <si>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</si>
  <si>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</si>
  <si>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</si>
  <si>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</si>
  <si>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</si>
  <si>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</si>
  <si>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</si>
  <si>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</si>
  <si>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</si>
  <si>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</si>
  <si>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</si>
  <si>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</si>
  <si>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</si>
  <si>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</si>
  <si>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</si>
  <si>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</si>
  <si>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</si>
  <si>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</si>
  <si>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</si>
  <si>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</si>
  <si>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</si>
  <si>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</si>
  <si>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</si>
  <si>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</si>
  <si>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</si>
  <si>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</si>
  <si>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</si>
  <si>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</si>
  <si>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</si>
  <si>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</si>
  <si>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</si>
  <si>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</si>
  <si>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</si>
  <si>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</si>
  <si>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</si>
  <si>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</si>
  <si>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</si>
  <si>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</si>
  <si>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</si>
  <si>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</si>
  <si>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</si>
  <si>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</si>
  <si>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</si>
  <si>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</si>
  <si>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</si>
  <si>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</si>
  <si>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</si>
  <si>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</si>
  <si>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</si>
  <si>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</si>
  <si>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</si>
  <si>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</si>
  <si>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</si>
  <si>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</si>
  <si>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</si>
  <si>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</si>
  <si>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</si>
  <si>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</si>
  <si>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</si>
  <si>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</si>
  <si>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</si>
  <si>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</si>
  <si>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</si>
  <si>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</si>
  <si>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</si>
  <si>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</si>
  <si>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</si>
  <si>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</si>
  <si>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</si>
  <si>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</si>
  <si>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</si>
  <si>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</si>
  <si>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</si>
  <si>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</si>
  <si>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</si>
  <si>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</si>
  <si>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</si>
  <si>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</si>
  <si>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</si>
  <si>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</si>
  <si>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</si>
  <si>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</si>
  <si>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</si>
  <si>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</si>
  <si>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</si>
  <si>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</si>
  <si>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</si>
  <si>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</si>
  <si>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</si>
  <si>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</si>
  <si>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</si>
  <si>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</si>
  <si>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</si>
  <si>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</si>
  <si>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</si>
  <si>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</si>
  <si>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</si>
  <si>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</si>
  <si>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</si>
  <si>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</si>
  <si>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</si>
  <si>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</si>
  <si>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</si>
  <si>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</si>
  <si>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</si>
  <si>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</si>
  <si>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</si>
  <si>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</si>
  <si>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</si>
  <si>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</si>
  <si>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</si>
  <si>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</si>
  <si>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</si>
  <si>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</si>
  <si>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</si>
  <si>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</si>
  <si>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</si>
  <si>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</si>
  <si>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</si>
  <si>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</si>
  <si>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</si>
  <si>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</si>
  <si>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</si>
  <si>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</si>
  <si>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</si>
  <si>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</si>
  <si>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</si>
  <si>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</si>
  <si>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</si>
  <si>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</si>
  <si>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</si>
  <si>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</si>
  <si>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</si>
  <si>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</si>
  <si>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</si>
  <si>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</si>
  <si>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</si>
  <si>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</si>
  <si>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</si>
  <si>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</si>
  <si>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</si>
  <si>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</si>
  <si>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</si>
  <si>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</si>
  <si>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</si>
  <si>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</si>
  <si>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</si>
  <si>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</si>
  <si>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</si>
  <si>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</si>
  <si>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</si>
  <si>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</si>
  <si>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</si>
  <si>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</si>
  <si>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</si>
  <si>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</si>
  <si>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</si>
  <si>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</si>
  <si>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</si>
  <si>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</si>
  <si>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</si>
  <si>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</si>
  <si>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</si>
  <si>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</si>
  <si>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</si>
  <si>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</si>
  <si>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</si>
  <si>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</si>
  <si>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</si>
  <si>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</si>
  <si>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</si>
  <si>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</si>
  <si>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</si>
  <si>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</si>
  <si>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</si>
  <si>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</si>
  <si>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</si>
  <si>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</si>
  <si>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</si>
  <si>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</si>
  <si>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</si>
  <si>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</si>
  <si>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</si>
  <si>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</si>
  <si>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</si>
  <si>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</si>
  <si>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</si>
  <si>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</si>
  <si>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</si>
  <si>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</si>
  <si>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</si>
  <si>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</si>
  <si>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</si>
  <si>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</si>
  <si>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</si>
  <si>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</si>
  <si>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</si>
  <si>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</si>
  <si>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</si>
  <si>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</si>
  <si>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</si>
  <si>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</si>
  <si>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</si>
  <si>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</si>
  <si>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</si>
  <si>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</si>
  <si>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</si>
  <si>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</si>
  <si>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</si>
  <si>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</si>
  <si>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</si>
  <si>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</si>
  <si>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</si>
  <si>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</si>
  <si>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</si>
  <si>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</si>
  <si>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</si>
  <si>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</si>
  <si>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</si>
  <si>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</si>
  <si>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</si>
  <si>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</si>
  <si>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</si>
  <si>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</si>
  <si>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</si>
  <si>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</si>
  <si>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</si>
  <si>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</si>
  <si>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</si>
  <si>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</si>
  <si>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</si>
  <si>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</si>
  <si>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</si>
  <si>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</si>
  <si>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</si>
  <si>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</si>
  <si>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</si>
  <si>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</si>
  <si>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</si>
  <si>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</si>
  <si>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</si>
  <si>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</si>
  <si>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</si>
  <si>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</si>
  <si>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</si>
  <si>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</si>
  <si>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</si>
  <si>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</si>
  <si>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</si>
  <si>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</si>
  <si>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</si>
  <si>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</si>
  <si>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</si>
  <si>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</si>
  <si>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</si>
  <si>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</si>
  <si>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</si>
  <si>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</si>
  <si>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</si>
  <si>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</si>
  <si>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</si>
  <si>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</si>
  <si>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</si>
  <si>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</si>
  <si>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</si>
  <si>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</si>
  <si>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</si>
  <si>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</si>
  <si>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</si>
  <si>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</si>
  <si>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</si>
  <si>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</si>
  <si>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</si>
  <si>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</si>
  <si>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</si>
  <si>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</si>
  <si>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</si>
  <si>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</si>
  <si>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</si>
  <si>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</si>
  <si>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</si>
  <si>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</si>
  <si>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</si>
  <si>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</si>
  <si>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</si>
  <si>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</si>
  <si>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</si>
  <si>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</si>
  <si>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</si>
  <si>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</si>
  <si>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</si>
  <si>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</si>
  <si>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</si>
  <si>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</si>
  <si>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</si>
  <si>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</si>
  <si>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</si>
  <si>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</si>
  <si>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</si>
  <si>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</si>
  <si>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</si>
  <si>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</si>
  <si>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</si>
  <si>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</si>
  <si>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</si>
  <si>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</si>
  <si>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</si>
  <si>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</si>
  <si>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</si>
  <si>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</si>
  <si>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</si>
  <si>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</si>
  <si>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</si>
  <si>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</si>
  <si>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</si>
  <si>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</si>
  <si>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</si>
  <si>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</si>
  <si>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</si>
  <si>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</si>
  <si>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</si>
  <si>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</si>
  <si>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</si>
  <si>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</si>
  <si>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</si>
  <si>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</si>
  <si>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</si>
  <si>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</si>
  <si>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</si>
  <si>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</si>
  <si>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</si>
  <si>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</si>
  <si>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</si>
  <si>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</si>
  <si>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</si>
  <si>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</si>
  <si>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</si>
  <si>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</si>
  <si>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</si>
  <si>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</si>
  <si>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</si>
  <si>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</si>
  <si>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</si>
  <si>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</si>
  <si>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</si>
  <si>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</si>
  <si>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</si>
  <si>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</si>
  <si>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</si>
  <si>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</si>
  <si>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</si>
  <si>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</si>
  <si>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</si>
  <si>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</si>
  <si>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</si>
  <si>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</si>
  <si>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</si>
  <si>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</si>
  <si>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</si>
  <si>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</si>
  <si>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</si>
  <si>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</si>
  <si>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</si>
  <si>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</si>
  <si>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</si>
  <si>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</si>
  <si>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</si>
  <si>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</si>
  <si>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</si>
  <si>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</si>
  <si>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</si>
  <si>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</si>
  <si>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</si>
  <si>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</si>
  <si>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</si>
  <si>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</si>
  <si>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</si>
  <si>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</si>
  <si>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</si>
  <si>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</si>
  <si>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</si>
  <si>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</si>
  <si>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</si>
  <si>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</si>
  <si>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</si>
  <si>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</si>
  <si>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</si>
  <si>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</si>
  <si>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</si>
  <si>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</si>
  <si>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</si>
  <si>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</si>
  <si>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</si>
  <si>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</si>
  <si>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</si>
  <si>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</si>
  <si>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</si>
  <si>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</si>
  <si>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</si>
  <si>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</si>
  <si>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</si>
  <si>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</si>
  <si>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</si>
  <si>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</si>
  <si>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</si>
  <si>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</si>
  <si>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</si>
  <si>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</si>
  <si>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</si>
  <si>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</si>
  <si>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</si>
  <si>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</si>
  <si>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</si>
  <si>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</si>
  <si>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</si>
  <si>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</si>
  <si>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</si>
  <si>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</si>
  <si>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</si>
  <si>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</si>
  <si>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</si>
  <si>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</si>
  <si>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</si>
  <si>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</si>
  <si>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</si>
  <si>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</si>
  <si>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</si>
  <si>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</si>
  <si>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</si>
  <si>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</si>
  <si>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</si>
  <si>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</si>
  <si>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</si>
  <si>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</si>
  <si>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</si>
  <si>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</si>
  <si>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</si>
  <si>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</si>
  <si>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</si>
  <si>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</si>
  <si>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</si>
  <si>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</si>
  <si>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</si>
  <si>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</si>
  <si>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</si>
  <si>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</si>
  <si>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</si>
  <si>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</si>
  <si>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</si>
  <si>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</si>
  <si>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</si>
  <si>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</si>
  <si>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</si>
  <si>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</si>
  <si>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</si>
  <si>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</si>
  <si>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</si>
  <si>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</si>
  <si>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</si>
  <si>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</si>
  <si>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</si>
  <si>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</si>
  <si>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</si>
  <si>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</si>
  <si>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</si>
  <si>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</si>
  <si>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</si>
  <si>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</si>
  <si>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</si>
  <si>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</si>
  <si>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</si>
  <si>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</si>
  <si>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</si>
  <si>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</si>
  <si>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</si>
  <si>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</si>
  <si>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</si>
  <si>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</si>
  <si>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</si>
  <si>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</si>
  <si>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</si>
  <si>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</si>
  <si>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</si>
  <si>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</si>
  <si>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</si>
  <si>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</si>
  <si>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</si>
  <si>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</si>
  <si>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</si>
  <si>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</si>
  <si>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</si>
  <si>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</si>
  <si>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</si>
  <si>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</si>
  <si>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</si>
  <si>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</si>
  <si>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</si>
  <si>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</si>
  <si>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</si>
  <si>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</si>
  <si>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</si>
  <si>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</si>
  <si>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</si>
  <si>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</si>
  <si>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</si>
  <si>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</si>
  <si>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</si>
  <si>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</si>
  <si>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</si>
  <si>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</si>
  <si>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</si>
  <si>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</si>
  <si>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</si>
  <si>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</si>
  <si>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</si>
  <si>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</si>
  <si>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</si>
  <si>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</si>
  <si>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</si>
  <si>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</si>
  <si>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</si>
  <si>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</si>
  <si>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</si>
  <si>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</si>
  <si>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</si>
  <si>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</si>
  <si>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</si>
  <si>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</si>
  <si>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</si>
  <si>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</si>
  <si>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</si>
  <si>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</si>
  <si>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</si>
  <si>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</si>
  <si>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</si>
  <si>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</si>
  <si>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</si>
  <si>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</si>
  <si>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</si>
  <si>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</si>
  <si>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</si>
  <si>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</si>
  <si>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</si>
  <si>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</si>
  <si>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</si>
  <si>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</si>
  <si>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</si>
  <si>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</si>
  <si>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</si>
  <si>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</si>
  <si>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</si>
  <si>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</si>
  <si>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</si>
  <si>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</si>
  <si>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</si>
  <si>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</si>
  <si>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</si>
  <si>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</si>
  <si>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</si>
  <si>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</si>
  <si>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</si>
  <si>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</si>
  <si>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</si>
  <si>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</si>
  <si>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</si>
  <si>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</si>
  <si>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</si>
  <si>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</si>
  <si>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</si>
  <si>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</si>
  <si>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</si>
  <si>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</si>
  <si>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</si>
  <si>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</si>
  <si>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</si>
  <si>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</si>
  <si>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</si>
  <si>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</si>
  <si>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</si>
  <si>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</si>
  <si>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</si>
  <si>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</si>
  <si>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</si>
  <si>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</si>
  <si>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</si>
  <si>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</si>
  <si>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</si>
  <si>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</si>
  <si>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</si>
  <si>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</si>
  <si>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</si>
  <si>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</si>
  <si>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</si>
  <si>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</si>
  <si>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</si>
  <si>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</si>
  <si>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</si>
  <si>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</si>
  <si>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</si>
  <si>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</si>
  <si>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</si>
  <si>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</si>
  <si>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</si>
  <si>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</si>
  <si>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</si>
  <si>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</si>
  <si>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</si>
  <si>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</si>
  <si>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</si>
  <si>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</si>
  <si>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</si>
  <si>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</si>
  <si>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</si>
  <si>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</si>
  <si>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</si>
  <si>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</si>
  <si>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</si>
  <si>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</si>
  <si>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</si>
  <si>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</si>
  <si>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</si>
  <si>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</si>
  <si>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</si>
  <si>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</si>
  <si>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</si>
  <si>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</si>
  <si>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</si>
  <si>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</si>
  <si>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</si>
  <si>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</si>
  <si>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</si>
  <si>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</si>
  <si>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</si>
  <si>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</si>
  <si>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</si>
  <si>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</si>
  <si>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</si>
  <si>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</si>
  <si>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</si>
  <si>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</si>
  <si>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</si>
  <si>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</si>
  <si>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</si>
  <si>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</si>
  <si>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</si>
  <si>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</si>
  <si>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</si>
  <si>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</si>
  <si>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</si>
  <si>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</si>
  <si>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</si>
  <si>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</si>
  <si>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</si>
  <si>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</si>
  <si>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</si>
  <si>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</si>
  <si>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</si>
  <si>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</si>
  <si>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</si>
  <si>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</si>
  <si>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</si>
  <si>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</si>
  <si>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</si>
  <si>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</si>
  <si>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</si>
  <si>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</si>
  <si>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</si>
  <si>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</si>
  <si>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</si>
  <si>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</si>
  <si>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</si>
  <si>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</si>
  <si>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</si>
  <si>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</si>
  <si>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</si>
  <si>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</si>
  <si>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</si>
  <si>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</si>
  <si>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</si>
  <si>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</si>
  <si>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</si>
  <si>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</si>
  <si>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</si>
  <si>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</si>
  <si>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</si>
  <si>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</si>
  <si>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</si>
  <si>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</si>
  <si>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</si>
  <si>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</si>
  <si>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</si>
  <si>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</si>
  <si>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</si>
  <si>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</si>
  <si>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</si>
  <si>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</si>
  <si>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</si>
  <si>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</si>
  <si>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</si>
  <si>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</si>
  <si>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</si>
  <si>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</si>
  <si>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</si>
  <si>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</si>
  <si>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</si>
  <si>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</si>
  <si>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</si>
  <si>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</si>
  <si>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</si>
  <si>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</si>
  <si>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</si>
  <si>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</si>
  <si>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</si>
  <si>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</si>
  <si>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</si>
  <si>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</si>
  <si>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</si>
  <si>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</si>
  <si>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</si>
  <si>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</si>
  <si>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</si>
  <si>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</si>
  <si>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</si>
  <si>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</si>
  <si>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</si>
  <si>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</si>
  <si>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</si>
  <si>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</si>
  <si>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</si>
  <si>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</si>
  <si>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</si>
  <si>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</si>
  <si>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</si>
  <si>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</si>
  <si>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</si>
  <si>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</si>
  <si>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</si>
  <si>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</si>
  <si>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</si>
  <si>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</si>
  <si>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</si>
  <si>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</si>
  <si>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</si>
  <si>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</si>
  <si>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</si>
  <si>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</si>
  <si>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</si>
  <si>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</si>
  <si>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</si>
  <si>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</si>
  <si>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</si>
  <si>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</si>
  <si>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</si>
  <si>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</si>
  <si>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</si>
  <si>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</si>
  <si>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</si>
  <si>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</si>
  <si>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</si>
  <si>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</si>
  <si>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</si>
  <si>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</si>
  <si>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</si>
  <si>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</si>
  <si>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</si>
  <si>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</si>
  <si>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</si>
  <si>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</si>
  <si>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</si>
  <si>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</si>
  <si>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</si>
  <si>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</si>
  <si>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</si>
  <si>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</si>
  <si>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</si>
  <si>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</si>
  <si>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</si>
  <si>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</si>
  <si>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</si>
  <si>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</si>
  <si>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</si>
  <si>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</si>
  <si>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</si>
  <si>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</si>
  <si>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</si>
  <si>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</si>
  <si>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</si>
  <si>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</si>
  <si>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</si>
  <si>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</si>
  <si>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</si>
  <si>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</si>
  <si>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</si>
  <si>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</si>
  <si>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</si>
  <si>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</si>
  <si>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</si>
  <si>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</si>
  <si>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</si>
  <si>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</si>
  <si>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</si>
  <si>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</si>
  <si>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</si>
  <si>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</si>
  <si>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</si>
  <si>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</si>
  <si>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</si>
  <si>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</si>
  <si>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</si>
  <si>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</si>
  <si>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</si>
  <si>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</si>
  <si>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</si>
  <si>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</si>
  <si>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</si>
  <si>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</si>
  <si>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</si>
  <si>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</si>
  <si>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</si>
  <si>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</si>
  <si>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</si>
  <si>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</si>
  <si>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</si>
  <si>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</si>
  <si>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</si>
  <si>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</si>
  <si>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</si>
  <si>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</si>
  <si>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</si>
  <si>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</si>
  <si>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</si>
  <si>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</si>
  <si>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</si>
  <si>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</si>
  <si>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</si>
  <si>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</si>
  <si>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</si>
  <si>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</si>
  <si>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</si>
  <si>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</si>
  <si>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</si>
  <si>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</si>
  <si>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</si>
  <si>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</si>
  <si>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</si>
  <si>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</si>
  <si>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</si>
  <si>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</si>
  <si>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</si>
  <si>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</si>
  <si>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</si>
  <si>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</si>
  <si>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</si>
  <si>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</si>
  <si>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</si>
  <si>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</si>
  <si>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</si>
  <si>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</si>
  <si>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</si>
  <si>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</si>
  <si>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</si>
  <si>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</si>
  <si>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</si>
  <si>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</si>
  <si>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</si>
  <si>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</si>
  <si>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</si>
  <si>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</si>
  <si>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</si>
  <si>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</si>
  <si>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</si>
  <si>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</si>
  <si>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</si>
  <si>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</si>
  <si>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</si>
  <si>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</si>
  <si>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</si>
  <si>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</si>
  <si>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</si>
  <si>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</si>
  <si>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</si>
  <si>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</si>
  <si>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</si>
  <si>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</si>
  <si>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</si>
  <si>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</si>
  <si>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</si>
  <si>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</si>
  <si>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</si>
  <si>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</si>
  <si>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</si>
  <si>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</si>
  <si>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</si>
  <si>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</si>
  <si>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</si>
  <si>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</si>
  <si>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</si>
  <si>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</si>
  <si>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</si>
  <si>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</si>
  <si>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</si>
  <si>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</si>
  <si>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</si>
  <si>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</si>
  <si>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</si>
  <si>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</si>
  <si>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</si>
  <si>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</si>
  <si>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</si>
  <si>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</si>
  <si>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</si>
  <si>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</si>
  <si>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</si>
  <si>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</si>
  <si>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</si>
  <si>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</si>
  <si>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</si>
  <si>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</si>
  <si>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</si>
  <si>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</si>
  <si>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</si>
  <si>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</si>
  <si>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</si>
  <si>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</si>
  <si>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</si>
  <si>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</si>
  <si>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</si>
  <si>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</si>
  <si>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</si>
  <si>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</si>
  <si>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</si>
  <si>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</si>
  <si>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</si>
  <si>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</si>
  <si>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</si>
  <si>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</si>
  <si>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</si>
  <si>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</si>
  <si>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</si>
  <si>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</si>
  <si>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</si>
  <si>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</si>
  <si>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</si>
  <si>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</si>
  <si>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</si>
  <si>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</si>
  <si>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</si>
  <si>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</si>
  <si>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</si>
  <si>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</si>
  <si>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</si>
  <si>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</si>
  <si>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</si>
  <si>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</si>
  <si>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</si>
  <si>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</si>
  <si>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</si>
  <si>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</si>
  <si>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</si>
  <si>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</si>
  <si>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</si>
  <si>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</si>
  <si>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</si>
  <si>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</si>
  <si>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</si>
  <si>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</si>
  <si>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</si>
  <si>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</si>
  <si>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</si>
  <si>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</si>
  <si>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</si>
  <si>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</si>
  <si>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</si>
  <si>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</si>
  <si>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</si>
  <si>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</si>
  <si>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</si>
  <si>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</si>
  <si>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</si>
  <si>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</si>
  <si>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</si>
  <si>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</si>
  <si>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</si>
  <si>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</si>
  <si>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</si>
  <si>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</si>
  <si>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</si>
  <si>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</si>
  <si>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</si>
  <si>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</si>
  <si>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</si>
  <si>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</si>
  <si>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</si>
  <si>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</si>
  <si>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</si>
  <si>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</si>
  <si>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</si>
  <si>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</si>
  <si>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</si>
  <si>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</si>
  <si>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</si>
  <si>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</si>
  <si>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</si>
  <si>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</si>
  <si>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</si>
  <si>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</si>
  <si>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</si>
  <si>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</si>
  <si>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</si>
  <si>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</si>
  <si>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</si>
  <si>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</si>
  <si>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</si>
  <si>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</si>
  <si>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</si>
  <si>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</si>
  <si>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</si>
  <si>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</si>
  <si>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</si>
  <si>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</si>
  <si>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</si>
  <si>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</si>
  <si>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</si>
  <si>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</si>
  <si>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</si>
  <si>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</si>
  <si>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</si>
  <si>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</si>
  <si>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</si>
  <si>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</si>
  <si>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</si>
  <si>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</si>
  <si>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</si>
  <si>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</si>
  <si>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</si>
  <si>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</si>
  <si>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</si>
  <si>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</si>
  <si>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</si>
  <si>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</si>
  <si>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</si>
  <si>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</si>
  <si>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</si>
  <si>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</si>
  <si>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</si>
  <si>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</si>
  <si>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</si>
  <si>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</si>
  <si>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</si>
  <si>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</si>
  <si>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</si>
  <si>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</si>
  <si>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</si>
  <si>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</si>
  <si>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</si>
  <si>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</si>
  <si>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</si>
  <si>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</si>
  <si>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</si>
  <si>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</si>
  <si>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</si>
  <si>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</si>
  <si>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</si>
  <si>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</si>
  <si>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</si>
  <si>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</si>
  <si>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</si>
  <si>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</si>
  <si>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</si>
  <si>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</si>
  <si>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</si>
  <si>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</si>
  <si>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</si>
  <si>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</si>
  <si>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</si>
  <si>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</si>
  <si>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</si>
  <si>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</si>
  <si>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</si>
  <si>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</si>
  <si>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</si>
  <si>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</si>
  <si>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</si>
  <si>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</si>
  <si>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</si>
  <si>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</si>
  <si>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</si>
  <si>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</si>
  <si>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</si>
  <si>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</si>
  <si>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</si>
  <si>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</si>
  <si>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</si>
  <si>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</si>
  <si>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</si>
  <si>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</si>
  <si>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</si>
  <si>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</si>
  <si>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</si>
  <si>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</si>
  <si>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</si>
  <si>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</si>
  <si>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</si>
  <si>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</si>
  <si>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</si>
  <si>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</si>
  <si>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</si>
  <si>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</si>
  <si>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</si>
  <si>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</si>
  <si>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</si>
  <si>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</si>
  <si>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</si>
  <si>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</si>
  <si>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</si>
  <si>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</si>
  <si>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</si>
  <si>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</si>
  <si>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</si>
  <si>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</si>
  <si>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</si>
  <si>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</si>
  <si>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</si>
  <si>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</si>
  <si>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</si>
  <si>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</si>
  <si>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</si>
  <si>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</si>
  <si>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</si>
  <si>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</si>
  <si>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</si>
  <si>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</si>
  <si>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</si>
  <si>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</si>
  <si>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</si>
  <si>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</si>
  <si>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</si>
  <si>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</si>
  <si>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</si>
  <si>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</si>
  <si>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</si>
  <si>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</si>
  <si>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</si>
  <si>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</si>
  <si>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</si>
  <si>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</si>
  <si>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</si>
  <si>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</si>
  <si>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</si>
  <si>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</si>
  <si>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</si>
  <si>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</si>
  <si>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</si>
  <si>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</si>
  <si>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</si>
  <si>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</si>
  <si>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</si>
  <si>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</si>
  <si>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</si>
  <si>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</si>
  <si>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</si>
  <si>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</si>
  <si>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</si>
  <si>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</si>
  <si>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</si>
  <si>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</si>
  <si>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</si>
  <si>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</si>
  <si>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</si>
  <si>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</si>
  <si>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</si>
  <si>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</si>
  <si>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</si>
  <si>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</si>
  <si>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</si>
  <si>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</si>
  <si>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</si>
  <si>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</si>
  <si>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</si>
  <si>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</si>
  <si>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</si>
  <si>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</si>
  <si>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</si>
  <si>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</si>
  <si>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</si>
  <si>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</si>
  <si>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</si>
  <si>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</si>
  <si>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</si>
  <si>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</si>
  <si>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</si>
  <si>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</si>
  <si>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</si>
  <si>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</si>
  <si>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</si>
  <si>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</si>
  <si>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</si>
  <si>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</si>
  <si>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</si>
  <si>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</si>
  <si>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</si>
  <si>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</si>
  <si>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</si>
  <si>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</si>
  <si>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</si>
  <si>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</si>
  <si>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</si>
  <si>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</si>
  <si>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</si>
  <si>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</si>
  <si>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</si>
  <si>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</si>
  <si>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</si>
  <si>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</si>
  <si>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</si>
  <si>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</si>
  <si>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</si>
  <si>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</si>
  <si>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</si>
  <si>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</si>
  <si>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</si>
  <si>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</si>
  <si>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</si>
  <si>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</si>
  <si>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</si>
  <si>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</si>
  <si>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</si>
  <si>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</si>
  <si>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</si>
  <si>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</si>
  <si>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</si>
  <si>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</si>
  <si>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</si>
  <si>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</si>
  <si>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</si>
  <si>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</si>
  <si>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</si>
  <si>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</si>
  <si>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</si>
  <si>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</si>
  <si>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</si>
  <si>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</si>
  <si>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</si>
  <si>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</si>
  <si>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</si>
  <si>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</si>
  <si>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</si>
  <si>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</si>
  <si>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</si>
  <si>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</si>
  <si>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</si>
  <si>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</si>
  <si>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</si>
  <si>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</si>
  <si>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</si>
  <si>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</si>
  <si>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</si>
  <si>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</si>
  <si>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</si>
  <si>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</si>
  <si>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</si>
  <si>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</si>
  <si>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</si>
  <si>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</si>
  <si>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</si>
  <si>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</si>
  <si>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</si>
  <si>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</si>
  <si>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</si>
  <si>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</si>
  <si>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</si>
  <si>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</si>
  <si>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</si>
  <si>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</si>
  <si>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</si>
  <si>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</si>
  <si>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</si>
  <si>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</si>
  <si>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</si>
  <si>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</si>
  <si>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</si>
  <si>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</si>
  <si>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</si>
  <si>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</si>
  <si>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</si>
  <si>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</si>
  <si>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</si>
  <si>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</si>
  <si>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</si>
  <si>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</si>
  <si>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</si>
  <si>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</si>
  <si>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</si>
  <si>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</si>
  <si>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</si>
  <si>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</si>
  <si>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</si>
  <si>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</si>
  <si>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</si>
  <si>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</si>
  <si>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</si>
  <si>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</si>
  <si>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</si>
  <si>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</si>
  <si>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</si>
  <si>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</si>
  <si>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</si>
  <si>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</si>
  <si>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</si>
  <si>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</si>
  <si>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</si>
  <si>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</si>
  <si>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</si>
  <si>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</si>
  <si>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</si>
  <si>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</si>
  <si>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</si>
  <si>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</si>
  <si>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</si>
  <si>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</si>
  <si>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</si>
  <si>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</si>
  <si>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</si>
  <si>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</si>
  <si>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</si>
  <si>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</si>
  <si>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</si>
  <si>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</si>
  <si>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</si>
  <si>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</si>
  <si>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</si>
  <si>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</si>
  <si>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</si>
  <si>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</si>
  <si>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</si>
  <si>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</si>
  <si>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</si>
  <si>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</si>
  <si>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</si>
  <si>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</si>
  <si>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</si>
  <si>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</si>
  <si>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</si>
  <si>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</si>
  <si>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</si>
  <si>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</si>
  <si>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</si>
  <si>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</si>
  <si>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</si>
  <si>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</si>
  <si>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</si>
  <si>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</si>
  <si>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</si>
  <si>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</si>
  <si>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</si>
  <si>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</si>
  <si>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</si>
  <si>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</si>
  <si>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</si>
  <si>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</si>
  <si>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</si>
  <si>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</si>
  <si>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</si>
  <si>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</si>
  <si>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</si>
  <si>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</si>
  <si>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</si>
  <si>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</si>
  <si>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</si>
  <si>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</si>
  <si>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</si>
  <si>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</si>
  <si>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</si>
  <si>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</si>
  <si>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</si>
  <si>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</si>
  <si>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</si>
  <si>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</si>
  <si>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</si>
  <si>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</si>
  <si>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</si>
  <si>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</si>
  <si>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</si>
  <si>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</si>
  <si>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</si>
  <si>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</si>
  <si>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</si>
  <si>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</si>
  <si>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</si>
  <si>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</si>
  <si>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</si>
  <si>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</si>
  <si>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</si>
  <si>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</si>
  <si>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</si>
  <si>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</si>
  <si>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</si>
  <si>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</si>
  <si>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</si>
  <si>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</si>
  <si>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</si>
  <si>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</si>
  <si>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</si>
  <si>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</si>
  <si>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</si>
  <si>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</si>
  <si>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</si>
  <si>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</si>
  <si>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</si>
  <si>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</si>
  <si>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</si>
  <si>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</si>
  <si>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</si>
  <si>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</si>
  <si>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</si>
  <si>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</si>
  <si>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</si>
  <si>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</si>
  <si>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</si>
  <si>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</si>
  <si>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</si>
  <si>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</si>
  <si>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</si>
  <si>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</si>
  <si>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</si>
  <si>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</si>
  <si>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</si>
  <si>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</si>
  <si>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</si>
  <si>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</si>
  <si>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</si>
  <si>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</si>
  <si>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</si>
  <si>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</si>
  <si>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</si>
  <si>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</si>
  <si>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</si>
  <si>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</si>
  <si>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</si>
  <si>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</si>
  <si>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</si>
  <si>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</si>
  <si>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</si>
  <si>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</si>
  <si>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</si>
  <si>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</si>
  <si>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</si>
  <si>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</si>
  <si>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</si>
  <si>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</si>
  <si>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</si>
  <si>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</si>
  <si>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</si>
  <si>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</si>
  <si>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</si>
  <si>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</si>
  <si>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</si>
  <si>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</si>
  <si>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</si>
  <si>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</si>
  <si>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</si>
  <si>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</si>
  <si>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</si>
  <si>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</si>
  <si>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</si>
  <si>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</si>
  <si>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</si>
  <si>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</si>
  <si>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</si>
  <si>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</si>
  <si>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</si>
  <si>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</si>
  <si>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</si>
  <si>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</si>
  <si>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</si>
  <si>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</si>
  <si>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</si>
  <si>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</si>
  <si>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</si>
  <si>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</si>
  <si>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</si>
  <si>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</si>
  <si>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</si>
  <si>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</si>
  <si>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</si>
  <si>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</si>
  <si>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</si>
  <si>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</si>
  <si>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</si>
  <si>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</si>
  <si>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</si>
  <si>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</si>
  <si>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</si>
  <si>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</si>
  <si>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</si>
  <si>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</si>
  <si>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</si>
  <si>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</si>
  <si>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</si>
  <si>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</si>
  <si>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</si>
  <si>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</si>
  <si>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</si>
  <si>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</si>
  <si>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</si>
  <si>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</si>
  <si>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</si>
  <si>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</si>
  <si>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</si>
  <si>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</si>
  <si>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</si>
  <si>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</si>
  <si>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</si>
  <si>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</si>
  <si>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</si>
  <si>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</si>
  <si>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</si>
  <si>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</si>
  <si>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</si>
  <si>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</si>
  <si>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</si>
  <si>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</si>
  <si>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</si>
  <si>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</si>
  <si>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</si>
  <si>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</si>
  <si>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</si>
  <si>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</si>
  <si>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</si>
  <si>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</si>
  <si>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</si>
  <si>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</si>
  <si>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</si>
  <si>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</si>
  <si>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</si>
  <si>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</si>
  <si>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</si>
  <si>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</si>
  <si>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</si>
  <si>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</si>
  <si>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</si>
  <si>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</si>
  <si>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</si>
  <si>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</si>
  <si>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</si>
  <si>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</si>
  <si>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</si>
  <si>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</si>
  <si>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</si>
  <si>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</si>
  <si>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</si>
  <si>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</si>
  <si>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</si>
  <si>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</si>
  <si>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</si>
  <si>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</si>
  <si>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</si>
  <si>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</si>
  <si>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</si>
  <si>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</si>
  <si>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</si>
  <si>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</si>
  <si>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</si>
  <si>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</si>
  <si>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</si>
  <si>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</si>
  <si>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</si>
  <si>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</si>
  <si>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</si>
  <si>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</si>
  <si>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</si>
  <si>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</si>
  <si>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</si>
  <si>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</si>
  <si>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</si>
  <si>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</si>
  <si>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</si>
  <si>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</si>
  <si>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</si>
  <si>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</si>
  <si>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</si>
  <si>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</si>
  <si>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</si>
  <si>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</si>
  <si>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</si>
  <si>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</si>
  <si>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</si>
  <si>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</si>
  <si>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</si>
  <si>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</si>
  <si>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</si>
  <si>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</si>
  <si>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</si>
  <si>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</si>
  <si>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</si>
  <si>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</si>
  <si>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</si>
  <si>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</si>
  <si>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</si>
  <si>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</si>
  <si>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</si>
  <si>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</si>
  <si>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</si>
  <si>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</si>
  <si>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</si>
  <si>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</si>
  <si>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</si>
  <si>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</si>
  <si>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</si>
  <si>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</si>
  <si>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</si>
  <si>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</si>
  <si>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</si>
  <si>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</si>
  <si>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</si>
  <si>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</si>
  <si>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</si>
  <si>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</si>
  <si>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</si>
  <si>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</si>
  <si>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</si>
  <si>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</si>
  <si>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</si>
  <si>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</si>
  <si>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</si>
  <si>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</si>
  <si>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</si>
  <si>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</si>
  <si>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</si>
  <si>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</si>
  <si>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</si>
  <si>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</si>
  <si>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</si>
  <si>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</si>
  <si>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</si>
  <si>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</si>
  <si>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</si>
  <si>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</si>
  <si>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</si>
  <si>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</si>
  <si>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</si>
  <si>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</si>
  <si>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</si>
  <si>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</si>
  <si>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</si>
  <si>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</si>
  <si>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</si>
  <si>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</si>
  <si>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</si>
  <si>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</si>
  <si>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</si>
  <si>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</si>
  <si>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</si>
  <si>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</si>
  <si>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</si>
  <si>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</si>
  <si>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</si>
  <si>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</si>
  <si>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</si>
  <si>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</si>
  <si>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</si>
  <si>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</si>
  <si>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</si>
  <si>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</si>
  <si>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</si>
  <si>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</si>
  <si>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</si>
  <si>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</si>
  <si>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</si>
  <si>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</si>
  <si>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</si>
  <si>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</si>
  <si>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</si>
  <si>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</si>
  <si>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</si>
  <si>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</si>
  <si>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</si>
  <si>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</si>
  <si>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</si>
  <si>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</si>
  <si>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</si>
  <si>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</si>
  <si>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</si>
  <si>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</si>
  <si>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</si>
  <si>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</si>
  <si>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</si>
  <si>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</si>
  <si>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</si>
  <si>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</si>
  <si>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</si>
  <si>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</si>
  <si>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</si>
  <si>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</si>
  <si>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</si>
  <si>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</si>
  <si>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</si>
  <si>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</si>
  <si>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</si>
  <si>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</si>
  <si>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</si>
  <si>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</si>
  <si>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</si>
  <si>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</si>
  <si>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</si>
  <si>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</si>
  <si>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</si>
  <si>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</si>
  <si>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</si>
  <si>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</si>
  <si>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</si>
  <si>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</si>
  <si>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</si>
  <si>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</si>
  <si>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</si>
  <si>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</si>
  <si>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</si>
  <si>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</si>
  <si>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</si>
  <si>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</si>
  <si>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</si>
  <si>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</si>
  <si>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</si>
  <si>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</si>
  <si>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</si>
  <si>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</si>
  <si>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</si>
  <si>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</si>
  <si>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</si>
  <si>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</si>
  <si>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</si>
  <si>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</si>
  <si>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</si>
  <si>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</si>
  <si>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</si>
  <si>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</si>
  <si>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</si>
  <si>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</si>
  <si>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</si>
  <si>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</si>
  <si>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</si>
  <si>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</si>
  <si>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</si>
  <si>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</si>
  <si>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</si>
  <si>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</si>
  <si>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</si>
  <si>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</si>
  <si>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</si>
  <si>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</si>
  <si>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</si>
  <si>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</si>
  <si>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</si>
  <si>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</si>
  <si>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</si>
  <si>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</si>
  <si>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</si>
  <si>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</si>
  <si>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</si>
  <si>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</si>
  <si>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</si>
  <si>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</si>
  <si>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</si>
  <si>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</si>
  <si>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</si>
  <si>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</si>
  <si>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</si>
  <si>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</si>
  <si>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</si>
  <si>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</si>
  <si>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</si>
  <si>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</si>
  <si>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</si>
  <si>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</si>
  <si>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</si>
  <si>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</si>
  <si>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</si>
  <si>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</si>
  <si>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</si>
  <si>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</si>
  <si>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</si>
  <si>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</si>
  <si>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</si>
  <si>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</si>
  <si>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</si>
  <si>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</si>
  <si>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</si>
  <si>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</si>
  <si>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</si>
  <si>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</si>
  <si>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</si>
  <si>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</si>
  <si>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</si>
  <si>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</si>
  <si>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</si>
  <si>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</si>
  <si>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</si>
  <si>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</si>
  <si>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</si>
  <si>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</si>
  <si>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</si>
  <si>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</si>
  <si>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</si>
  <si>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</si>
  <si>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</si>
  <si>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</si>
  <si>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</si>
  <si>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</si>
  <si>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</si>
  <si>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</si>
  <si>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</si>
  <si>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</si>
  <si>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</si>
  <si>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</si>
  <si>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</si>
  <si>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</si>
  <si>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</si>
  <si>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</si>
  <si>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</si>
  <si>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</si>
  <si>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</si>
  <si>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</si>
  <si>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</si>
  <si>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</si>
  <si>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</si>
  <si>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</si>
  <si>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</si>
  <si>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</si>
  <si>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</si>
  <si>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</si>
  <si>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</si>
  <si>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</si>
  <si>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</si>
  <si>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</si>
  <si>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</si>
  <si>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</si>
  <si>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</si>
  <si>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</si>
  <si>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</si>
  <si>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</si>
  <si>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</si>
  <si>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</si>
  <si>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</si>
  <si>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</si>
  <si>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</si>
  <si>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</si>
  <si>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</si>
  <si>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</si>
  <si>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</si>
  <si>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</si>
  <si>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</si>
  <si>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</si>
  <si>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</si>
  <si>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</si>
  <si>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</si>
  <si>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</si>
  <si>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</si>
  <si>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</si>
  <si>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</si>
  <si>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</si>
  <si>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</si>
  <si>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</si>
  <si>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</si>
  <si>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</si>
  <si>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</si>
  <si>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</si>
  <si>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</si>
  <si>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</si>
  <si>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</si>
  <si>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</si>
  <si>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</si>
  <si>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</si>
  <si>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</si>
  <si>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</si>
  <si>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</si>
  <si>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</si>
  <si>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</si>
  <si>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</si>
  <si>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</si>
  <si>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</si>
  <si>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</si>
  <si>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</si>
  <si>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</si>
  <si>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</si>
  <si>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</si>
  <si>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</si>
  <si>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</si>
  <si>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</si>
  <si>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</si>
  <si>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</si>
  <si>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</si>
  <si>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</si>
  <si>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</si>
  <si>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</si>
  <si>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</si>
  <si>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</si>
  <si>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</si>
  <si>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</si>
  <si>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</si>
  <si>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</si>
  <si>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</si>
  <si>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</si>
  <si>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</si>
  <si>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</si>
  <si>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</si>
  <si>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</si>
  <si>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</si>
  <si>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</si>
  <si>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</si>
  <si>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</si>
  <si>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</si>
  <si>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</si>
  <si>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</si>
  <si>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</si>
  <si>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</si>
  <si>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</si>
  <si>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</si>
  <si>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</si>
  <si>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</si>
  <si>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</si>
  <si>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</si>
  <si>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</si>
  <si>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</si>
  <si>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</si>
  <si>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</si>
  <si>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</si>
  <si>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</si>
  <si>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</si>
  <si>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</si>
  <si>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</si>
  <si>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</si>
  <si>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</si>
  <si>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</si>
  <si>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</si>
  <si>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</si>
  <si>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</si>
  <si>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</si>
  <si>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</si>
  <si>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</si>
  <si>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</si>
  <si>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</si>
  <si>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</si>
  <si>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</si>
  <si>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</si>
  <si>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</si>
  <si>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</si>
  <si>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</si>
  <si>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</si>
  <si>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</si>
  <si>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</si>
  <si>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</si>
  <si>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</si>
  <si>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</si>
  <si>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</si>
  <si>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</si>
  <si>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</si>
  <si>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</si>
  <si>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</si>
  <si>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</si>
  <si>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</si>
  <si>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</si>
  <si>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</si>
  <si>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</si>
  <si>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</si>
  <si>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</si>
  <si>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</si>
  <si>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</si>
  <si>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</si>
  <si>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</si>
  <si>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</si>
  <si>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</si>
  <si>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</si>
  <si>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</si>
  <si>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</si>
  <si>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</si>
  <si>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</si>
  <si>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</si>
  <si>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</si>
  <si>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</si>
  <si>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</si>
  <si>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</si>
  <si>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</si>
  <si>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</si>
  <si>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</si>
  <si>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</si>
  <si>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</si>
  <si>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</si>
  <si>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</si>
  <si>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</si>
  <si>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</si>
  <si>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</si>
  <si>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</si>
  <si>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</si>
  <si>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</si>
  <si>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</si>
  <si>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</si>
  <si>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</si>
  <si>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</si>
  <si>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</si>
  <si>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</si>
  <si>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</si>
  <si>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</si>
  <si>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</si>
  <si>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</si>
  <si>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</si>
  <si>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</si>
  <si>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</si>
  <si>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</si>
  <si>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</si>
  <si>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</si>
  <si>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</si>
  <si>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</si>
  <si>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</si>
  <si>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</si>
  <si>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</si>
  <si>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</si>
  <si>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</si>
  <si>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</si>
  <si>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</si>
  <si>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</si>
  <si>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</si>
  <si>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</si>
  <si>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</si>
  <si>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</si>
  <si>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</si>
  <si>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</si>
  <si>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</si>
  <si>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</si>
  <si>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</si>
  <si>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</si>
  <si>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</si>
  <si>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</si>
  <si>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</si>
  <si>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</si>
  <si>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</si>
  <si>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</si>
  <si>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</si>
  <si>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</si>
  <si>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</si>
  <si>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</si>
  <si>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</si>
  <si>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</si>
  <si>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</si>
  <si>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</si>
  <si>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</si>
  <si>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</si>
  <si>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</si>
  <si>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</si>
  <si>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</si>
  <si>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</si>
  <si>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</si>
  <si>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</si>
  <si>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</si>
  <si>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</si>
  <si>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</si>
  <si>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</si>
  <si>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</si>
  <si>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</si>
  <si>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</si>
  <si>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</si>
  <si>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</si>
  <si>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</si>
  <si>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</si>
  <si>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</si>
  <si>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</si>
  <si>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</si>
  <si>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</si>
  <si>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</si>
  <si>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</si>
  <si>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</si>
  <si>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</si>
  <si>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</si>
  <si>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</si>
  <si>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</si>
  <si>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</si>
  <si>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</si>
  <si>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</si>
  <si>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</si>
  <si>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</si>
  <si>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</si>
  <si>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</si>
  <si>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</si>
  <si>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</si>
  <si>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</si>
  <si>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</si>
  <si>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</si>
  <si>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</si>
  <si>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</si>
  <si>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</si>
  <si>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</si>
  <si>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</si>
  <si>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</si>
  <si>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</si>
  <si>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</si>
  <si>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</si>
  <si>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</si>
  <si>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</si>
  <si>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</si>
  <si>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</si>
  <si>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</si>
  <si>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</si>
  <si>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</si>
  <si>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</si>
  <si>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</si>
  <si>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</si>
  <si>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</si>
  <si>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</si>
  <si>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</si>
  <si>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</si>
  <si>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</si>
  <si>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</si>
  <si>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</si>
  <si>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</si>
  <si>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</si>
  <si>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</si>
  <si>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</si>
  <si>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</si>
  <si>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</si>
  <si>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</si>
  <si>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</si>
  <si>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</si>
  <si>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</si>
  <si>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</si>
  <si>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</si>
  <si>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</si>
  <si>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</si>
  <si>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</si>
  <si>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</si>
  <si>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</si>
  <si>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</si>
  <si>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</si>
  <si>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</si>
  <si>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</si>
  <si>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</si>
  <si>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</si>
  <si>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</si>
  <si>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</si>
  <si>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</si>
  <si>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</si>
  <si>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</si>
  <si>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</si>
  <si>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</si>
  <si>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</si>
  <si>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</si>
  <si>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</si>
  <si>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</si>
  <si>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</si>
  <si>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</si>
  <si>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</si>
  <si>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</si>
  <si>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</si>
  <si>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</si>
  <si>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</si>
  <si>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</si>
  <si>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</si>
  <si>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</si>
  <si>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</si>
  <si>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</si>
  <si>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</si>
  <si>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</si>
  <si>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</si>
  <si>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</si>
  <si>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</si>
  <si>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</si>
  <si>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</si>
  <si>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</si>
  <si>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</si>
  <si>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</si>
  <si>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</si>
  <si>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</si>
  <si>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</si>
  <si>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</si>
  <si>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</si>
  <si>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</si>
  <si>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</si>
  <si>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</si>
  <si>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</si>
  <si>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</si>
  <si>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</si>
  <si>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</si>
  <si>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</si>
  <si>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</si>
  <si>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</si>
  <si>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</si>
  <si>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</si>
  <si>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</si>
  <si>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</si>
  <si>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</si>
  <si>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</si>
  <si>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</si>
  <si>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</si>
  <si>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</si>
  <si>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</si>
  <si>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</si>
  <si>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</si>
  <si>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</si>
  <si>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</si>
  <si>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</si>
  <si>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</si>
  <si>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</si>
  <si>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</si>
  <si>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</si>
  <si>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</si>
  <si>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</si>
  <si>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</si>
  <si>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</si>
  <si>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</si>
  <si>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</si>
  <si>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</si>
  <si>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</si>
  <si>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</si>
  <si>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</si>
  <si>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</si>
  <si>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</si>
  <si>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</si>
  <si>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</si>
  <si>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</si>
  <si>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</si>
  <si>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</si>
  <si>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</si>
  <si>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</si>
  <si>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</si>
  <si>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</si>
  <si>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</si>
  <si>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</si>
  <si>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</si>
  <si>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</si>
  <si>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</si>
  <si>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</si>
  <si>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</si>
  <si>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</si>
  <si>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</si>
  <si>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</si>
  <si>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</si>
  <si>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</si>
  <si>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</si>
  <si>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</si>
  <si>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</si>
  <si>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</si>
  <si>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</si>
  <si>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</si>
  <si>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</si>
  <si>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</si>
  <si>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</si>
  <si>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</si>
  <si>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</si>
  <si>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</si>
  <si>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</si>
  <si>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</si>
  <si>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</si>
  <si>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</si>
  <si>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</si>
  <si>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</si>
  <si>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</si>
  <si>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</si>
  <si>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</si>
  <si>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</si>
  <si>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</si>
  <si>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</si>
  <si>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</si>
  <si>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</si>
  <si>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</si>
  <si>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</si>
  <si>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</si>
  <si>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</si>
  <si>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</si>
  <si>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</si>
  <si>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</si>
  <si>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</si>
  <si>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</si>
  <si>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</si>
  <si>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</si>
  <si>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</si>
  <si>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</si>
  <si>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</si>
  <si>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</si>
  <si>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</si>
  <si>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</si>
  <si>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</si>
  <si>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</si>
  <si>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</si>
  <si>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</si>
  <si>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</si>
  <si>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</si>
  <si>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</si>
  <si>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</si>
  <si>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</si>
  <si>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</si>
  <si>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</si>
  <si>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</si>
  <si>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</si>
  <si>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</si>
  <si>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</si>
  <si>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</si>
  <si>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</si>
  <si>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</si>
  <si>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</si>
  <si>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</si>
  <si>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</si>
  <si>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</si>
  <si>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</si>
  <si>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</si>
  <si>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</si>
  <si>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</si>
  <si>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</si>
  <si>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</si>
  <si>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</si>
  <si>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</si>
  <si>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</si>
  <si>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</si>
  <si>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</si>
  <si>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</si>
  <si>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</si>
  <si>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</si>
  <si>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</si>
  <si>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</si>
  <si>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</si>
  <si>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</si>
  <si>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</si>
  <si>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</si>
  <si>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</si>
  <si>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</si>
  <si>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</si>
  <si>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</si>
  <si>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</si>
  <si>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</si>
  <si>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</si>
  <si>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</si>
  <si>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</si>
  <si>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</si>
  <si>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</si>
  <si>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</si>
  <si>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</si>
  <si>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</si>
  <si>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</si>
  <si>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</si>
  <si>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</si>
  <si>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</si>
  <si>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</si>
  <si>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</si>
  <si>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</si>
  <si>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</si>
  <si>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</si>
  <si>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</si>
  <si>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</si>
  <si>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</si>
  <si>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</si>
  <si>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</si>
  <si>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</si>
  <si>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</si>
  <si>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</si>
  <si>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</si>
  <si>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</si>
  <si>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</si>
  <si>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</si>
  <si>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</si>
  <si>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</si>
  <si>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</si>
  <si>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</si>
  <si>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</si>
  <si>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</si>
  <si>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</si>
  <si>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</si>
  <si>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</si>
  <si>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</si>
  <si>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</si>
  <si>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</si>
  <si>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</si>
  <si>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</si>
  <si>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</si>
  <si>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</si>
  <si>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</si>
  <si>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</si>
  <si>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</si>
  <si>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</si>
  <si>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</si>
  <si>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</si>
  <si>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</si>
  <si>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</si>
  <si>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</si>
  <si>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</si>
  <si>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</si>
  <si>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</si>
  <si>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</si>
  <si>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</si>
  <si>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</si>
  <si>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</si>
  <si>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</si>
  <si>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</si>
  <si>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</si>
  <si>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</si>
  <si>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</si>
  <si>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</si>
  <si>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</si>
  <si>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</si>
  <si>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</si>
  <si>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</si>
  <si>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</si>
  <si>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</si>
  <si>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</si>
  <si>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</si>
  <si>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</si>
  <si>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</si>
  <si>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</si>
  <si>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</si>
  <si>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</si>
  <si>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</si>
  <si>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</si>
  <si>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</si>
  <si>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</si>
  <si>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</si>
  <si>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</si>
  <si>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</si>
  <si>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</si>
  <si>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</si>
  <si>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</si>
  <si>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</si>
  <si>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</si>
  <si>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</si>
  <si>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</si>
  <si>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</si>
  <si>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</si>
  <si>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</si>
  <si>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</si>
  <si>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</si>
  <si>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</si>
  <si>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</si>
  <si>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</si>
  <si>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</si>
  <si>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</si>
  <si>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</si>
  <si>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</si>
  <si>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</si>
  <si>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</si>
  <si>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</si>
  <si>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</si>
  <si>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</si>
  <si>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</si>
  <si>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</si>
  <si>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</si>
  <si>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</si>
  <si>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</si>
  <si>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</si>
  <si>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</si>
  <si>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</si>
  <si>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</si>
  <si>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</si>
  <si>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</si>
  <si>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</si>
  <si>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</si>
  <si>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</si>
  <si>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</si>
  <si>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</si>
  <si>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</si>
  <si>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</si>
  <si>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</si>
  <si>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</si>
  <si>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</si>
  <si>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</si>
  <si>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</si>
  <si>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</si>
  <si>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</si>
  <si>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</si>
  <si>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</si>
  <si>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</si>
  <si>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</si>
  <si>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</si>
  <si>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</si>
  <si>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</si>
  <si>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</si>
  <si>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</si>
  <si>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</si>
  <si>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</si>
  <si>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</si>
  <si>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</si>
  <si>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</si>
  <si>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</si>
  <si>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</si>
  <si>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</si>
  <si>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</si>
  <si>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</si>
  <si>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</si>
  <si>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</si>
  <si>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</si>
  <si>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</si>
  <si>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</si>
  <si>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</si>
  <si>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</si>
  <si>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</si>
  <si>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</si>
  <si>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</si>
  <si>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</si>
  <si>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</si>
  <si>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</si>
  <si>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</si>
  <si>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</si>
  <si>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</si>
  <si>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</si>
  <si>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</si>
  <si>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</si>
  <si>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</si>
  <si>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</si>
  <si>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</si>
  <si>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</si>
  <si>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</si>
  <si>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</si>
  <si>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</si>
  <si>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</si>
  <si>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</si>
  <si>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</si>
  <si>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</si>
  <si>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</si>
  <si>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</si>
  <si>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</si>
  <si>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</si>
  <si>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</si>
  <si>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</si>
  <si>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</si>
  <si>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</si>
  <si>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</si>
  <si>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</si>
  <si>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</si>
  <si>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</si>
  <si>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</si>
  <si>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</si>
  <si>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</si>
  <si>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</si>
  <si>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</si>
  <si>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</si>
  <si>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</si>
  <si>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</si>
  <si>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</si>
  <si>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</si>
  <si>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</si>
  <si>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</si>
  <si>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</si>
  <si>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</si>
  <si>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</si>
  <si>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</si>
  <si>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</si>
  <si>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</si>
  <si>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</si>
  <si>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</si>
  <si>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</si>
  <si>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</si>
  <si>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</si>
  <si>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</si>
  <si>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</si>
  <si>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</si>
  <si>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</si>
  <si>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</si>
  <si>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</si>
  <si>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</si>
  <si>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</si>
  <si>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</si>
  <si>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</si>
  <si>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</si>
  <si>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</si>
  <si>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</si>
  <si>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</si>
  <si>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</si>
  <si>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</si>
  <si>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</si>
  <si>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</si>
  <si>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</si>
  <si>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</si>
  <si>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</si>
  <si>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</si>
  <si>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</si>
  <si>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</si>
  <si>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</si>
  <si>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</si>
  <si>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</si>
  <si>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</si>
  <si>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</si>
  <si>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</si>
  <si>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</si>
  <si>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</si>
  <si>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</si>
  <si>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</si>
  <si>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</si>
  <si>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</si>
  <si>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</si>
  <si>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</si>
  <si>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</si>
  <si>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</si>
  <si>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</si>
  <si>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</si>
  <si>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</si>
  <si>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</si>
  <si>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</si>
  <si>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</si>
  <si>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</si>
  <si>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</si>
  <si>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</si>
  <si>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</si>
  <si>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</si>
  <si>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</si>
  <si>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</si>
  <si>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</si>
  <si>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</si>
  <si>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</si>
  <si>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</si>
  <si>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</si>
  <si>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</si>
  <si>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</si>
  <si>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</si>
  <si>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</si>
  <si>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</si>
  <si>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</si>
  <si>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</si>
  <si>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</si>
  <si>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</si>
  <si>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</si>
  <si>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</si>
  <si>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</si>
  <si>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</si>
  <si>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</si>
  <si>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</si>
  <si>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</si>
  <si>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</si>
  <si>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</si>
  <si>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</si>
  <si>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</si>
  <si>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</si>
  <si>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</si>
  <si>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</si>
  <si>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</si>
  <si>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</si>
  <si>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</si>
  <si>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</si>
  <si>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</si>
  <si>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</si>
  <si>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</si>
  <si>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</si>
  <si>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</si>
  <si>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</si>
  <si>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</si>
  <si>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</si>
  <si>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</si>
  <si>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</si>
  <si>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</si>
  <si>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</si>
  <si>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</si>
  <si>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</si>
  <si>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</si>
  <si>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</si>
  <si>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</si>
  <si>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</si>
  <si>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</si>
  <si>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</si>
  <si>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</si>
  <si>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</si>
  <si>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</si>
  <si>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</si>
  <si>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</si>
  <si>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</si>
  <si>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</si>
  <si>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</si>
  <si>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</si>
  <si>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</si>
  <si>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</si>
  <si>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</si>
  <si>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</si>
  <si>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</si>
  <si>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</si>
  <si>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</si>
  <si>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</si>
  <si>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</si>
  <si>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</si>
  <si>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</si>
  <si>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</si>
  <si>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</si>
  <si>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</si>
  <si>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</si>
  <si>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</si>
  <si>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</si>
  <si>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</si>
  <si>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</si>
  <si>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</si>
  <si>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</si>
  <si>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</si>
  <si>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</si>
  <si>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</si>
  <si>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</si>
  <si>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</si>
  <si>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</si>
  <si>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</si>
  <si>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</si>
  <si>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</si>
  <si>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</si>
  <si>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</si>
  <si>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</si>
  <si>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</si>
  <si>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</si>
  <si>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</si>
  <si>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</si>
  <si>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</si>
  <si>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</si>
  <si>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</si>
  <si>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</si>
  <si>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</si>
  <si>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</si>
  <si>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</si>
  <si>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</si>
  <si>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</si>
  <si>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</si>
  <si>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</si>
  <si>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</si>
  <si>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</si>
  <si>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</si>
  <si>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</si>
  <si>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</si>
  <si>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</si>
  <si>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</si>
  <si>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</si>
  <si>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</si>
  <si>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</si>
  <si>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</si>
  <si>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</si>
  <si>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</si>
  <si>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</si>
  <si>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</si>
  <si>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</si>
  <si>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</si>
  <si>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</si>
  <si>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</si>
  <si>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</si>
  <si>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</si>
  <si>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</si>
  <si>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</si>
  <si>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</si>
  <si>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</si>
  <si>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</si>
  <si>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</si>
  <si>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</si>
  <si>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</si>
  <si>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</si>
  <si>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</si>
  <si>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</si>
  <si>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</si>
  <si>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</si>
  <si>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</si>
  <si>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</si>
  <si>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</si>
  <si>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</si>
  <si>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</si>
  <si>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</si>
  <si>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</si>
  <si>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</si>
  <si>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</si>
  <si>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</si>
  <si>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</si>
  <si>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</si>
  <si>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</si>
  <si>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</si>
  <si>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</si>
  <si>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</si>
  <si>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</si>
  <si>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</si>
  <si>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</si>
  <si>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</si>
  <si>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</si>
  <si>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</si>
  <si>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</si>
  <si>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</si>
  <si>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</si>
  <si>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</si>
  <si>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</si>
  <si>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</si>
  <si>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</si>
  <si>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</si>
  <si>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</si>
  <si>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</si>
  <si>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</si>
  <si>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</si>
  <si>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</si>
  <si>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</si>
  <si>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</si>
  <si>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</si>
  <si>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</si>
  <si>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</si>
  <si>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</si>
  <si>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</si>
  <si>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</si>
  <si>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</si>
  <si>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</si>
  <si>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</si>
  <si>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</si>
  <si>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</si>
  <si>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</si>
  <si>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</si>
  <si>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</si>
  <si>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</si>
  <si>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</si>
  <si>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</si>
  <si>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</si>
  <si>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</si>
  <si>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</si>
  <si>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</si>
  <si>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</si>
  <si>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</si>
  <si>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</si>
  <si>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</si>
  <si>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</si>
  <si>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</si>
  <si>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</si>
  <si>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</si>
  <si>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</si>
  <si>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</si>
  <si>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</si>
  <si>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</si>
  <si>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</si>
  <si>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</si>
  <si>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</si>
  <si>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</si>
  <si>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</si>
  <si>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</si>
  <si>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</si>
  <si>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</si>
  <si>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</si>
  <si>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</si>
  <si>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</si>
  <si>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</si>
  <si>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</si>
  <si>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</si>
  <si>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</si>
  <si>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</si>
  <si>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</si>
  <si>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</si>
  <si>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</si>
  <si>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</si>
  <si>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</si>
  <si>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</si>
  <si>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</si>
  <si>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</si>
  <si>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</si>
  <si>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</si>
  <si>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</si>
  <si>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</si>
  <si>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</si>
  <si>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</si>
  <si>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</si>
  <si>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</si>
  <si>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</si>
  <si>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</si>
  <si>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</si>
  <si>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</si>
  <si>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</si>
  <si>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</si>
  <si>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</si>
  <si>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</si>
  <si>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</si>
  <si>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</si>
  <si>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</si>
  <si>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</si>
  <si>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</si>
  <si>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</si>
  <si>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</si>
  <si>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</si>
  <si>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</si>
  <si>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</si>
  <si>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</si>
  <si>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</si>
  <si>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</si>
  <si>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</si>
  <si>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</si>
  <si>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</si>
  <si>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</si>
  <si>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</si>
  <si>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</si>
  <si>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</si>
  <si>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</si>
  <si>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</si>
  <si>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</si>
  <si>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</si>
  <si>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</si>
  <si>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</si>
  <si>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</si>
  <si>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</si>
  <si>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</si>
  <si>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</si>
  <si>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</si>
  <si>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</si>
  <si>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</si>
  <si>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</si>
  <si>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</si>
  <si>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</si>
  <si>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</si>
  <si>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</si>
  <si>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</si>
  <si>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</si>
  <si>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</si>
  <si>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</si>
  <si>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</si>
  <si>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</si>
  <si>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</si>
  <si>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</si>
  <si>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</si>
  <si>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</si>
  <si>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</si>
  <si>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</si>
  <si>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</si>
  <si>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</si>
  <si>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</si>
  <si>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</si>
  <si>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</si>
  <si>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</si>
  <si>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</si>
  <si>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</si>
  <si>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</si>
  <si>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</si>
  <si>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</si>
  <si>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</si>
  <si>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</si>
  <si>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</si>
  <si>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</si>
  <si>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</si>
  <si>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</si>
  <si>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</si>
  <si>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</si>
  <si>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</si>
  <si>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</si>
  <si>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</si>
  <si>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</si>
  <si>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</si>
  <si>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</si>
  <si>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</si>
  <si>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</si>
  <si>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</si>
  <si>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</si>
  <si>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</si>
  <si>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</si>
  <si>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</si>
  <si>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</si>
  <si>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</si>
  <si>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</si>
  <si>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</si>
  <si>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</si>
  <si>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</si>
  <si>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</si>
  <si>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</si>
  <si>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</si>
  <si>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</si>
  <si>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</si>
  <si>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</si>
  <si>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</si>
  <si>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</si>
  <si>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</si>
  <si>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</si>
  <si>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</si>
  <si>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</si>
  <si>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</si>
  <si>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</si>
  <si>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</si>
  <si>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</si>
  <si>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</si>
  <si>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</si>
  <si>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</si>
  <si>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</si>
  <si>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</si>
  <si>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</si>
  <si>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</si>
  <si>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</si>
  <si>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</si>
  <si>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</si>
  <si>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</si>
  <si>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</si>
  <si>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</si>
  <si>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</si>
  <si>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</si>
  <si>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</si>
  <si>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</si>
  <si>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</si>
  <si>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</si>
  <si>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</si>
  <si>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</si>
  <si>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</si>
  <si>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</si>
  <si>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</si>
  <si>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</si>
  <si>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</si>
  <si>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</si>
  <si>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</si>
  <si>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</si>
  <si>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</si>
  <si>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</si>
  <si>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</si>
  <si>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</si>
  <si>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</si>
  <si>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</si>
  <si>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</si>
  <si>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</si>
  <si>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</si>
  <si>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</si>
  <si>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</si>
  <si>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</si>
  <si>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</si>
  <si>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</si>
  <si>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</si>
  <si>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</si>
  <si>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</si>
  <si>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</si>
  <si>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</si>
  <si>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</si>
  <si>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</si>
  <si>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</si>
  <si>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</si>
  <si>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</si>
  <si>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</si>
  <si>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</si>
  <si>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</si>
  <si>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</si>
  <si>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</si>
  <si>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</si>
  <si>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</si>
  <si>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</si>
  <si>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</si>
  <si>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</si>
  <si>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</si>
  <si>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</si>
  <si>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</si>
  <si>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</si>
  <si>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</si>
  <si>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</si>
  <si>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</si>
  <si>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</si>
  <si>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</si>
  <si>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</si>
  <si>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</si>
  <si>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</si>
  <si>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</si>
  <si>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</si>
  <si>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</si>
  <si>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</si>
  <si>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</si>
  <si>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</si>
  <si>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</si>
  <si>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</si>
  <si>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</si>
  <si>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</si>
  <si>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</si>
  <si>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</si>
  <si>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</si>
  <si>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</si>
  <si>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</si>
  <si>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</si>
  <si>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</si>
  <si>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</si>
  <si>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</si>
  <si>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</si>
  <si>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</si>
  <si>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</si>
  <si>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</si>
  <si>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</si>
  <si>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</si>
  <si>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</si>
  <si>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</si>
  <si>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</si>
  <si>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</si>
  <si>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</si>
  <si>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</si>
  <si>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</si>
  <si>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</si>
  <si>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</si>
  <si>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</si>
  <si>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</si>
  <si>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</si>
  <si>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</si>
  <si>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</si>
  <si>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</si>
  <si>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</si>
  <si>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</si>
  <si>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</si>
  <si>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</si>
  <si>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</si>
  <si>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</si>
  <si>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</si>
  <si>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</si>
  <si>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</si>
  <si>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</si>
  <si>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</si>
  <si>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</si>
  <si>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</si>
  <si>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</si>
  <si>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</si>
  <si>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</si>
  <si>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</si>
  <si>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</si>
  <si>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</si>
  <si>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</si>
  <si>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</si>
  <si>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</si>
  <si>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</si>
  <si>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</si>
  <si>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</si>
  <si>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</si>
  <si>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</si>
  <si>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</si>
  <si>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</si>
  <si>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</si>
  <si>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</si>
  <si>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</si>
  <si>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</si>
  <si>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</si>
  <si>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</si>
  <si>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</si>
  <si>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</si>
  <si>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</si>
  <si>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</si>
  <si>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</si>
  <si>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</si>
  <si>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</si>
  <si>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</si>
  <si>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</si>
  <si>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</si>
  <si>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</si>
  <si>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</si>
  <si>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</si>
  <si>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</si>
  <si>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</si>
  <si>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</si>
  <si>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</si>
  <si>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</si>
  <si>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</si>
  <si>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</si>
  <si>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</si>
  <si>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</si>
  <si>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</si>
  <si>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</si>
  <si>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</si>
  <si>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</si>
  <si>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</si>
  <si>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</si>
  <si>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</si>
  <si>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</si>
  <si>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</si>
  <si>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</si>
  <si>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</si>
  <si>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</si>
  <si>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</si>
  <si>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</si>
  <si>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</si>
  <si>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</si>
  <si>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</si>
  <si>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</si>
  <si>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</si>
  <si>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</si>
  <si>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</si>
  <si>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</si>
  <si>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</si>
  <si>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</si>
  <si>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</si>
  <si>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</si>
  <si>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</si>
  <si>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</si>
  <si>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</si>
  <si>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</si>
  <si>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</si>
  <si>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</si>
  <si>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</si>
  <si>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</si>
  <si>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</si>
  <si>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</si>
  <si>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</si>
  <si>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</si>
  <si>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</si>
  <si>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</si>
  <si>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</si>
  <si>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</si>
  <si>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</si>
  <si>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</si>
  <si>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</si>
  <si>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</si>
  <si>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</si>
  <si>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</si>
  <si>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</si>
  <si>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</si>
  <si>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</si>
  <si>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</si>
  <si>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</si>
  <si>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</si>
  <si>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</si>
  <si>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</si>
  <si>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</si>
  <si>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</si>
  <si>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</si>
  <si>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</si>
  <si>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</si>
  <si>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</si>
  <si>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</si>
  <si>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</si>
  <si>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</si>
  <si>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</si>
  <si>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</si>
  <si>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</si>
  <si>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</si>
  <si>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</si>
  <si>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</si>
  <si>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</si>
  <si>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</si>
  <si>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</si>
  <si>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</si>
  <si>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</si>
  <si>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</si>
  <si>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</si>
  <si>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</si>
  <si>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</si>
  <si>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</si>
  <si>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</si>
  <si>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</si>
  <si>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</si>
  <si>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</si>
  <si>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</si>
  <si>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</si>
  <si>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</si>
  <si>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</si>
  <si>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</si>
  <si>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</si>
  <si>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</si>
  <si>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</si>
  <si>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</si>
  <si>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</si>
  <si>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</si>
  <si>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</si>
  <si>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</si>
  <si>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</si>
  <si>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</si>
  <si>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</si>
  <si>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</si>
  <si>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</si>
  <si>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</si>
  <si>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</si>
  <si>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</si>
  <si>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</si>
  <si>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</si>
  <si>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</si>
  <si>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</si>
  <si>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</si>
  <si>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</si>
  <si>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</si>
  <si>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</si>
  <si>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</si>
  <si>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</si>
  <si>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</si>
  <si>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</si>
  <si>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</si>
  <si>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</si>
  <si>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</si>
  <si>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</si>
  <si>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</si>
  <si>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</si>
  <si>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</si>
  <si>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</si>
  <si>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</si>
  <si>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</si>
  <si>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</si>
  <si>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</si>
  <si>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</si>
  <si>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</si>
  <si>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</si>
  <si>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</si>
  <si>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</si>
  <si>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</si>
  <si>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</si>
  <si>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</si>
  <si>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</si>
  <si>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</si>
  <si>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</si>
  <si>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</si>
  <si>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</si>
  <si>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</si>
  <si>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</si>
  <si>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</si>
  <si>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</si>
  <si>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</si>
  <si>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</si>
  <si>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</si>
  <si>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</si>
  <si>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</si>
  <si>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</si>
  <si>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</si>
  <si>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</si>
  <si>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</si>
  <si>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</si>
  <si>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</si>
  <si>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</si>
  <si>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</si>
  <si>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</si>
  <si>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</si>
  <si>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</si>
  <si>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</si>
  <si>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</si>
  <si>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</si>
  <si>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</si>
  <si>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</si>
  <si>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</si>
  <si>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</si>
  <si>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</si>
  <si>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</si>
  <si>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</si>
  <si>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</si>
  <si>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</si>
  <si>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</si>
  <si>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</si>
  <si>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</si>
  <si>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</si>
  <si>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</si>
  <si>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</si>
  <si>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</si>
  <si>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</si>
  <si>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</si>
  <si>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</si>
  <si>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</si>
  <si>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</si>
  <si>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</si>
  <si>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</si>
  <si>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</si>
  <si>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</si>
  <si>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</si>
  <si>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</si>
  <si>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</si>
  <si>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</si>
  <si>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</si>
  <si>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</si>
  <si>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</si>
  <si>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</si>
  <si>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</si>
  <si>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</si>
  <si>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</si>
  <si>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</si>
  <si>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</si>
  <si>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</si>
  <si>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</si>
  <si>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</si>
  <si>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</si>
  <si>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</si>
  <si>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</si>
  <si>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</si>
  <si>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</si>
  <si>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</si>
  <si>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</si>
  <si>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</si>
  <si>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</si>
  <si>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</si>
  <si>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</si>
  <si>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</si>
  <si>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</si>
  <si>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</si>
  <si>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</si>
  <si>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</si>
  <si>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</si>
  <si>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</si>
  <si>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</si>
  <si>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</si>
  <si>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</si>
  <si>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</si>
  <si>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</si>
  <si>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</si>
  <si>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</si>
  <si>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</si>
  <si>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</si>
  <si>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</si>
  <si>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</si>
  <si>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</si>
  <si>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</si>
  <si>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</si>
  <si>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</si>
  <si>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</si>
  <si>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</si>
  <si>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</si>
  <si>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</si>
  <si>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</si>
  <si>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</si>
  <si>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</si>
  <si>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</si>
  <si>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</si>
  <si>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</si>
  <si>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</si>
  <si>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</si>
  <si>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</si>
  <si>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</si>
  <si>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</si>
  <si>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</si>
  <si>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</si>
  <si>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</si>
  <si>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</si>
  <si>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</si>
  <si>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</si>
  <si>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</si>
  <si>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</si>
  <si>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</si>
  <si>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</si>
  <si>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</si>
  <si>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</si>
  <si>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</si>
  <si>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</si>
  <si>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</si>
  <si>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</si>
  <si>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</si>
  <si>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</si>
  <si>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</si>
  <si>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</si>
  <si>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</si>
  <si>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</si>
  <si>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</si>
  <si>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</si>
  <si>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</si>
  <si>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</si>
  <si>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</si>
  <si>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</si>
  <si>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</si>
  <si>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</si>
  <si>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</si>
  <si>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</si>
  <si>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</si>
  <si>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</si>
  <si>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</si>
  <si>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</si>
  <si>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</si>
  <si>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</si>
  <si>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</si>
  <si>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</si>
  <si>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</si>
  <si>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</si>
  <si>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</si>
  <si>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</si>
  <si>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</si>
  <si>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</si>
  <si>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</si>
  <si>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</si>
  <si>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</si>
  <si>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</si>
  <si>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</si>
  <si>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</si>
  <si>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</si>
  <si>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</si>
  <si>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</si>
  <si>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</si>
  <si>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</si>
  <si>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</si>
  <si>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</si>
  <si>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</si>
  <si>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</si>
  <si>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</si>
  <si>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</si>
  <si>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</si>
  <si>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</si>
  <si>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</si>
  <si>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</si>
  <si>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</si>
  <si>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</si>
  <si>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</si>
  <si>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</si>
  <si>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</si>
  <si>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</si>
  <si>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</si>
  <si>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</si>
  <si>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</si>
  <si>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</si>
  <si>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</si>
  <si>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</si>
  <si>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</si>
  <si>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</si>
  <si>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</si>
  <si>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</si>
  <si>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</si>
  <si>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</si>
  <si>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</si>
  <si>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</si>
  <si>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</si>
  <si>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</si>
  <si>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</si>
  <si>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</si>
  <si>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</si>
  <si>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</si>
  <si>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</si>
  <si>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</si>
  <si>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</si>
  <si>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</si>
  <si>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</si>
  <si>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</si>
  <si>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</si>
  <si>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</si>
  <si>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</si>
  <si>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</si>
  <si>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</si>
  <si>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</si>
  <si>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</si>
  <si>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</si>
  <si>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</si>
  <si>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</si>
  <si>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</si>
  <si>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</si>
  <si>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</si>
  <si>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</si>
  <si>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</si>
  <si>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</si>
  <si>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</si>
  <si>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</si>
  <si>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</si>
  <si>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</si>
  <si>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</si>
  <si>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</si>
  <si>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</si>
  <si>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</si>
  <si>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</si>
  <si>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</si>
  <si>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</si>
  <si>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</si>
  <si>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</si>
  <si>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</si>
  <si>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</si>
  <si>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</si>
  <si>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</si>
  <si>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</si>
  <si>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</si>
  <si>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</si>
  <si>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</si>
  <si>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</si>
  <si>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</si>
  <si>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</si>
  <si>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</si>
  <si>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</si>
  <si>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</si>
  <si>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</si>
  <si>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</si>
  <si>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</si>
  <si>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</si>
  <si>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</si>
  <si>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</si>
  <si>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</si>
  <si>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</si>
  <si>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</si>
  <si>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</si>
  <si>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</si>
  <si>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</si>
  <si>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</si>
  <si>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</si>
  <si>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</si>
  <si>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</si>
  <si>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</si>
  <si>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</si>
  <si>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</si>
  <si>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</si>
  <si>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</si>
  <si>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</si>
  <si>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</si>
  <si>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</si>
  <si>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</si>
  <si>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</si>
  <si>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</si>
  <si>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</si>
  <si>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</si>
  <si>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</si>
  <si>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</si>
  <si>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</si>
  <si>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</si>
  <si>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</si>
  <si>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</si>
  <si>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</si>
  <si>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</si>
  <si>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</si>
  <si>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</si>
  <si>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</si>
  <si>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</si>
  <si>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</si>
  <si>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</si>
  <si>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</si>
  <si>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</si>
  <si>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</si>
  <si>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</si>
  <si>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</si>
  <si>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</si>
  <si>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</si>
  <si>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</si>
  <si>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</si>
  <si>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</si>
  <si>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</si>
  <si>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</si>
  <si>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</si>
  <si>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</si>
  <si>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</si>
  <si>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</si>
  <si>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</si>
  <si>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</si>
  <si>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</si>
  <si>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</si>
  <si>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</si>
  <si>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</si>
  <si>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</si>
  <si>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</si>
  <si>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</si>
  <si>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</si>
  <si>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</si>
  <si>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</si>
  <si>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</si>
  <si>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</si>
  <si>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</si>
  <si>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</si>
  <si>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</si>
  <si>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</si>
  <si>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</si>
  <si>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</si>
  <si>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</si>
  <si>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</si>
  <si>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</si>
  <si>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</si>
  <si>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</si>
  <si>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</si>
  <si>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</si>
  <si>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</si>
  <si>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</si>
  <si>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</si>
  <si>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</si>
  <si>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</si>
  <si>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</si>
  <si>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</si>
  <si>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</si>
  <si>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</si>
  <si>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</si>
  <si>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</si>
  <si>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</si>
  <si>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</si>
  <si>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</si>
  <si>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</si>
  <si>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</si>
  <si>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</si>
  <si>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</si>
  <si>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</si>
  <si>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</si>
  <si>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</si>
  <si>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</si>
  <si>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</si>
  <si>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</si>
  <si>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</si>
  <si>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</si>
  <si>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</si>
  <si>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</si>
  <si>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</si>
  <si>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</si>
  <si>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</si>
  <si>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</si>
  <si>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</si>
  <si>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</si>
  <si>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</si>
  <si>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</si>
  <si>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</si>
  <si>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</si>
  <si>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</si>
  <si>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</si>
  <si>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</si>
  <si>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</si>
  <si>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</si>
  <si>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</si>
  <si>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</si>
  <si>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</si>
  <si>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</si>
  <si>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</si>
  <si>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</si>
  <si>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</si>
  <si>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</si>
  <si>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</si>
  <si>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</si>
  <si>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</si>
  <si>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</si>
  <si>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</si>
  <si>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</si>
  <si>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</si>
  <si>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</si>
  <si>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</si>
  <si>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</si>
  <si>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</si>
  <si>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</si>
  <si>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</si>
  <si>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</si>
  <si>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</si>
  <si>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</si>
  <si>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</si>
  <si>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</si>
  <si>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</si>
  <si>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</si>
  <si>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</si>
  <si>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</si>
  <si>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</si>
  <si>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</si>
  <si>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</si>
  <si>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</si>
  <si>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</si>
  <si>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</si>
  <si>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</si>
  <si>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</si>
  <si>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</si>
  <si>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</si>
  <si>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</si>
  <si>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</si>
  <si>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</si>
  <si>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</si>
  <si>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</si>
  <si>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</si>
  <si>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</si>
  <si>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</si>
  <si>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</si>
  <si>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</si>
  <si>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</si>
  <si>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</si>
  <si>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</si>
  <si>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</si>
  <si>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</si>
  <si>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</si>
  <si>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</si>
  <si>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</si>
  <si>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</si>
  <si>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</si>
  <si>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</si>
  <si>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</si>
  <si>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</si>
  <si>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</si>
  <si>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</si>
  <si>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</si>
  <si>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</si>
  <si>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</si>
  <si>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</si>
  <si>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</si>
  <si>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</si>
  <si>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</si>
  <si>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</si>
  <si>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</si>
  <si>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</si>
  <si>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</si>
  <si>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</si>
  <si>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</si>
  <si>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</si>
  <si>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</si>
  <si>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</si>
  <si>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</si>
  <si>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</si>
  <si>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</si>
  <si>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</si>
  <si>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</si>
  <si>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</si>
  <si>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</si>
  <si>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</si>
  <si>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</si>
  <si>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</si>
  <si>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</si>
  <si>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</si>
  <si>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</si>
  <si>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</si>
  <si>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</si>
  <si>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</si>
  <si>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</si>
  <si>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</si>
  <si>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</si>
  <si>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</si>
  <si>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</si>
  <si>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</si>
  <si>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</si>
  <si>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</si>
  <si>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</si>
  <si>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</si>
  <si>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</si>
  <si>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</si>
  <si>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</si>
  <si>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</si>
  <si>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</si>
  <si>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</si>
  <si>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</si>
  <si>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</si>
  <si>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</si>
  <si>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</si>
  <si>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</si>
  <si>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</si>
  <si>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</si>
  <si>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</si>
  <si>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</si>
  <si>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</si>
  <si>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</si>
  <si>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</si>
  <si>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</si>
  <si>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</si>
  <si>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</si>
  <si>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</si>
  <si>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</si>
  <si>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</si>
  <si>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</si>
  <si>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</si>
  <si>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</si>
  <si>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</si>
  <si>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</si>
  <si>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</si>
  <si>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</si>
  <si>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</si>
  <si>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</si>
  <si>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</si>
  <si>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</si>
  <si>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</si>
  <si>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</si>
  <si>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</si>
  <si>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</si>
  <si>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</si>
  <si>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</si>
  <si>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</si>
  <si>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</si>
  <si>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</si>
  <si>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</si>
  <si>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</si>
  <si>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</si>
  <si>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</si>
  <si>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</si>
  <si>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</si>
  <si>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</si>
  <si>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</si>
  <si>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</si>
  <si>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</si>
  <si>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</si>
  <si>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</si>
  <si>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</si>
  <si>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</si>
  <si>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</si>
  <si>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</si>
  <si>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</si>
  <si>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</si>
  <si>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</si>
  <si>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</si>
  <si>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</si>
  <si>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</si>
  <si>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</si>
  <si>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</si>
  <si>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</si>
  <si>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</si>
  <si>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</si>
  <si>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</si>
  <si>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</si>
  <si>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</si>
  <si>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</si>
  <si>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</si>
  <si>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</si>
  <si>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</si>
  <si>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</si>
  <si>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</si>
  <si>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</si>
  <si>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</si>
  <si>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</si>
  <si>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</si>
  <si>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</si>
  <si>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</si>
  <si>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</si>
  <si>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</si>
  <si>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</si>
  <si>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</si>
  <si>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</si>
  <si>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</si>
  <si>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</si>
  <si>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</si>
  <si>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</si>
  <si>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</si>
  <si>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</si>
  <si>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</si>
  <si>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</si>
  <si>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</si>
  <si>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</si>
  <si>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</si>
  <si>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</si>
  <si>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</si>
  <si>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</si>
  <si>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</si>
  <si>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</si>
  <si>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</si>
  <si>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</si>
  <si>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</si>
  <si>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</si>
  <si>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</si>
  <si>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</si>
  <si>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</si>
  <si>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</si>
  <si>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</si>
  <si>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</si>
  <si>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</si>
  <si>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</si>
  <si>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</si>
  <si>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</si>
  <si>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</si>
  <si>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</si>
  <si>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</si>
  <si>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</si>
  <si>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</si>
  <si>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</si>
  <si>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</si>
  <si>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</si>
  <si>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</si>
  <si>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</si>
  <si>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</si>
  <si>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</si>
  <si>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</si>
  <si>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</si>
  <si>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</si>
  <si>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</si>
  <si>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</si>
  <si>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</si>
  <si>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</si>
  <si>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</si>
  <si>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</si>
  <si>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</si>
  <si>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</si>
  <si>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</si>
  <si>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</si>
  <si>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</si>
  <si>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</si>
  <si>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</si>
  <si>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</si>
  <si>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</si>
  <si>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</si>
  <si>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</si>
  <si>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</si>
  <si>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</si>
  <si>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</si>
  <si>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</si>
  <si>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</si>
  <si>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</si>
  <si>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</si>
  <si>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</si>
  <si>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</si>
  <si>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</si>
  <si>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</si>
  <si>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</si>
  <si>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</si>
  <si>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</si>
  <si>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</si>
  <si>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</si>
  <si>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</si>
  <si>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</si>
  <si>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</si>
  <si>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</si>
  <si>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</si>
  <si>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</si>
  <si>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</si>
  <si>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</si>
  <si>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</si>
  <si>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</si>
  <si>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</si>
  <si>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</si>
  <si>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</si>
  <si>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</si>
  <si>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</si>
  <si>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</si>
  <si>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</si>
  <si>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</si>
  <si>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</si>
  <si>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</si>
  <si>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</si>
  <si>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</si>
  <si>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</si>
  <si>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</si>
  <si>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</si>
  <si>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</si>
  <si>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</si>
  <si>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</si>
  <si>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</si>
  <si>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</si>
  <si>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</si>
  <si>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</si>
  <si>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</si>
  <si>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</si>
  <si>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</si>
  <si>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</si>
  <si>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</si>
  <si>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</si>
  <si>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</si>
  <si>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</si>
  <si>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</si>
  <si>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</si>
  <si>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</si>
  <si>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</si>
  <si>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</si>
  <si>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</si>
  <si>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</si>
  <si>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</si>
  <si>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</si>
  <si>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</si>
  <si>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</si>
  <si>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</si>
  <si>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</si>
  <si>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</si>
  <si>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</si>
  <si>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</si>
  <si>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</si>
  <si>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</si>
  <si>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</si>
  <si>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</si>
  <si>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</si>
  <si>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</si>
  <si>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</si>
  <si>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</si>
  <si>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</si>
  <si>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</si>
  <si>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</si>
  <si>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</si>
  <si>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</si>
  <si>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</si>
  <si>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</si>
  <si>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</si>
  <si>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</si>
  <si>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</si>
  <si>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</si>
  <si>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</si>
  <si>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</si>
  <si>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</si>
  <si>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</si>
  <si>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</si>
  <si>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</si>
  <si>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</si>
  <si>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</si>
  <si>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</si>
  <si>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</si>
  <si>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</si>
  <si>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</si>
  <si>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</si>
  <si>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</si>
  <si>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</si>
  <si>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</si>
  <si>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</si>
  <si>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</si>
  <si>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</si>
  <si>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</si>
  <si>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</si>
  <si>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</si>
  <si>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</si>
  <si>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</si>
  <si>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</si>
  <si>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</si>
  <si>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</si>
  <si>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</si>
  <si>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</si>
  <si>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</si>
  <si>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</si>
  <si>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</si>
  <si>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</si>
  <si>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</si>
  <si>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</si>
  <si>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</si>
  <si>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</si>
  <si>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</si>
  <si>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</si>
  <si>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</si>
  <si>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</si>
  <si>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</si>
  <si>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</si>
  <si>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</si>
  <si>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</si>
  <si>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</si>
  <si>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</si>
  <si>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</si>
  <si>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</si>
  <si>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</si>
  <si>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</si>
  <si>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</si>
  <si>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</si>
  <si>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</si>
  <si>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</si>
  <si>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</si>
  <si>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</si>
  <si>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</si>
  <si>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</si>
  <si>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</si>
  <si>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</si>
  <si>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</si>
  <si>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</si>
  <si>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</si>
  <si>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</si>
  <si>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</si>
  <si>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</si>
  <si>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</si>
  <si>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</si>
  <si>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</si>
  <si>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</si>
  <si>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</si>
  <si>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</si>
  <si>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</si>
  <si>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</si>
  <si>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</si>
  <si>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</si>
  <si>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</si>
  <si>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</si>
  <si>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</si>
  <si>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</si>
  <si>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</si>
  <si>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</si>
  <si>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</si>
  <si>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</si>
  <si>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</si>
  <si>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</si>
  <si>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</si>
  <si>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</si>
  <si>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</si>
  <si>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</si>
  <si>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</si>
  <si>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</si>
  <si>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</si>
  <si>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</si>
  <si>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</si>
  <si>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</si>
  <si>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</si>
  <si>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</si>
  <si>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</si>
  <si>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</si>
  <si>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</si>
  <si>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</si>
  <si>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</si>
  <si>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</si>
  <si>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</si>
  <si>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</si>
  <si>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</si>
  <si>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</si>
  <si>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</si>
  <si>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</si>
  <si>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</si>
  <si>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</si>
  <si>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</si>
  <si>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</si>
  <si>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</si>
  <si>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</si>
  <si>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</si>
  <si>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</si>
  <si>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</si>
  <si>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</si>
  <si>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</si>
  <si>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</si>
  <si>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</si>
  <si>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</si>
  <si>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</si>
  <si>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</si>
  <si>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</si>
  <si>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</si>
  <si>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</si>
  <si>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</si>
  <si>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</si>
  <si>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</si>
  <si>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</si>
  <si>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</si>
  <si>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</si>
  <si>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</si>
  <si>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</si>
  <si>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</si>
  <si>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</si>
  <si>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</si>
  <si>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</si>
  <si>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</si>
  <si>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</si>
  <si>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</si>
  <si>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</si>
  <si>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</si>
  <si>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</si>
  <si>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</si>
  <si>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</si>
  <si>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</si>
  <si>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</si>
  <si>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</si>
  <si>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</si>
  <si>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</si>
  <si>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</si>
  <si>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</si>
  <si>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</si>
  <si>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</si>
  <si>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</si>
  <si>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</si>
  <si>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</si>
  <si>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</si>
  <si>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</si>
  <si>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</si>
  <si>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</si>
  <si>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</si>
  <si>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</si>
  <si>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</si>
  <si>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</si>
  <si>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</si>
  <si>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</si>
  <si>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</si>
  <si>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</si>
  <si>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</si>
  <si>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</si>
  <si>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</si>
  <si>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</si>
  <si>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</si>
  <si>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</si>
  <si>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</si>
  <si>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</si>
  <si>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</si>
  <si>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</si>
  <si>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</si>
  <si>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</si>
  <si>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</si>
  <si>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</si>
  <si>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</si>
  <si>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</si>
  <si>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</si>
  <si>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</si>
  <si>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</si>
  <si>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</si>
  <si>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</si>
  <si>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</si>
  <si>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</si>
  <si>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</si>
  <si>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</si>
  <si>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</si>
  <si>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</si>
  <si>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</si>
  <si>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</si>
  <si>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</si>
  <si>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</si>
  <si>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</si>
  <si>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</si>
  <si>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</si>
  <si>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</si>
  <si>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</si>
  <si>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</si>
  <si>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</si>
  <si>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</si>
  <si>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</si>
  <si>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</si>
  <si>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</si>
  <si>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</si>
  <si>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</si>
  <si>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</si>
  <si>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</si>
  <si>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</si>
  <si>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</si>
  <si>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</si>
  <si>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</si>
  <si>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</si>
  <si>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</si>
  <si>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</si>
  <si>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</si>
  <si>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</si>
  <si>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</si>
  <si>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</si>
  <si>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</si>
  <si>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</si>
  <si>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</si>
  <si>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</si>
  <si>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</si>
  <si>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</si>
  <si>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</si>
  <si>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</si>
  <si>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</si>
  <si>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</si>
  <si>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</si>
  <si>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</si>
  <si>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</si>
  <si>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</si>
  <si>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</si>
  <si>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</si>
  <si>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</si>
  <si>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</si>
  <si>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</si>
  <si>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</si>
  <si>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</si>
  <si>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</si>
  <si>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</si>
  <si>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</si>
  <si>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</si>
  <si>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</si>
  <si>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</si>
  <si>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</si>
  <si>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</si>
  <si>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</si>
  <si>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</si>
  <si>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</si>
  <si>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</si>
  <si>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</si>
  <si>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</si>
  <si>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</si>
  <si>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</si>
  <si>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</si>
  <si>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</si>
  <si>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</si>
  <si>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</si>
  <si>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</si>
  <si>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</si>
  <si>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</si>
  <si>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</si>
  <si>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</si>
  <si>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</si>
  <si>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</si>
  <si>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</si>
  <si>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</si>
  <si>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</si>
  <si>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</si>
  <si>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</si>
  <si>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</si>
  <si>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</si>
  <si>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</si>
  <si>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</si>
  <si>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</si>
  <si>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</si>
  <si>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</si>
  <si>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</si>
  <si>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</si>
  <si>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</si>
  <si>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</si>
  <si>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</si>
  <si>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</si>
  <si>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</si>
  <si>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</si>
  <si>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</si>
  <si>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</si>
  <si>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</si>
  <si>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</si>
  <si>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</si>
  <si>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</si>
  <si>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</si>
  <si>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</si>
  <si>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</si>
  <si>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</si>
  <si>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</si>
  <si>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</si>
  <si>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</si>
  <si>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</si>
  <si>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</si>
  <si>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</si>
  <si>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</si>
  <si>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</si>
  <si>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</si>
  <si>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</si>
  <si>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</si>
  <si>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</si>
  <si>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</si>
  <si>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</si>
  <si>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</si>
  <si>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</si>
  <si>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</si>
  <si>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</si>
  <si>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</si>
  <si>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</si>
  <si>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</si>
  <si>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</si>
  <si>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</si>
  <si>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</si>
  <si>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</si>
  <si>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</si>
  <si>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</si>
  <si>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</si>
  <si>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</si>
  <si>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</si>
  <si>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</si>
  <si>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</si>
  <si>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</si>
  <si>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</si>
  <si>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</si>
  <si>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</si>
  <si>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</si>
  <si>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</si>
  <si>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</si>
  <si>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</si>
  <si>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</si>
  <si>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</si>
  <si>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</si>
  <si>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</si>
  <si>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</si>
  <si>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</si>
  <si>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</si>
  <si>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</si>
  <si>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</si>
  <si>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</si>
  <si>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</si>
  <si>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</si>
  <si>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</si>
  <si>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</si>
  <si>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</si>
  <si>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</si>
  <si>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</si>
  <si>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</si>
  <si>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</si>
  <si>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</si>
  <si>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</si>
  <si>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</si>
  <si>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</si>
  <si>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</si>
  <si>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</si>
  <si>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</si>
  <si>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</si>
  <si>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</si>
  <si>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</si>
  <si>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</si>
  <si>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</si>
  <si>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</si>
  <si>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</si>
  <si>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</si>
  <si>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</si>
  <si>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</si>
  <si>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</si>
  <si>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</si>
  <si>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</si>
  <si>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</si>
  <si>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</si>
  <si>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</si>
  <si>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</si>
  <si>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</si>
  <si>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</si>
  <si>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</si>
  <si>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</si>
  <si>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</si>
  <si>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</si>
  <si>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</si>
  <si>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</si>
  <si>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</si>
  <si>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</si>
  <si>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</si>
  <si>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</si>
  <si>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</si>
  <si>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</si>
  <si>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</si>
  <si>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</si>
  <si>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</si>
  <si>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</si>
  <si>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</si>
  <si>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</si>
  <si>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</si>
  <si>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</si>
  <si>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</si>
  <si>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</si>
  <si>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</si>
  <si>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</si>
  <si>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</si>
  <si>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</si>
  <si>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</si>
  <si>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</si>
  <si>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</si>
  <si>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</si>
  <si>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</si>
  <si>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</si>
  <si>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</si>
  <si>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</si>
  <si>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</si>
  <si>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</si>
  <si>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</si>
  <si>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</si>
  <si>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</si>
  <si>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</si>
  <si>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</si>
  <si>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</si>
  <si>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</si>
  <si>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</si>
  <si>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</si>
  <si>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</si>
  <si>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</si>
  <si>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</si>
  <si>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</si>
  <si>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</si>
  <si>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</si>
  <si>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</si>
  <si>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</si>
  <si>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</si>
  <si>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</si>
  <si>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</si>
  <si>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</si>
  <si>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</si>
  <si>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</si>
  <si>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</si>
  <si>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</si>
  <si>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</si>
  <si>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</si>
  <si>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</si>
  <si>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</si>
  <si>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</si>
  <si>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</si>
  <si>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</si>
  <si>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</si>
  <si>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</si>
  <si>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</si>
  <si>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</si>
  <si>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</si>
  <si>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</si>
  <si>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</si>
  <si>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</si>
  <si>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</si>
  <si>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</si>
  <si>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</si>
  <si>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</si>
  <si>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</si>
  <si>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</si>
  <si>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</si>
  <si>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</si>
  <si>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</si>
  <si>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</si>
  <si>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</si>
  <si>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</si>
  <si>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</si>
  <si>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</si>
  <si>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</si>
  <si>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</si>
  <si>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</si>
  <si>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</si>
  <si>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</si>
  <si>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</si>
  <si>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</si>
  <si>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</si>
  <si>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</si>
  <si>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</si>
  <si>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</si>
  <si>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</si>
  <si>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</si>
  <si>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</si>
  <si>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</si>
  <si>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</si>
  <si>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</si>
  <si>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</si>
  <si>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</si>
  <si>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</si>
  <si>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</si>
  <si>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</si>
  <si>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</si>
  <si>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</si>
  <si>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</si>
  <si>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</si>
  <si>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</si>
  <si>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</si>
  <si>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</si>
  <si>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</si>
  <si>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</si>
  <si>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</si>
  <si>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</si>
  <si>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</si>
  <si>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</si>
  <si>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</si>
  <si>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</si>
  <si>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</si>
  <si>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</si>
  <si>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</si>
  <si>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</si>
  <si>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</si>
  <si>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</si>
  <si>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</si>
  <si>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</si>
  <si>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</si>
  <si>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</si>
  <si>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</si>
  <si>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</si>
  <si>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</si>
  <si>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</si>
  <si>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</si>
  <si>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</si>
  <si>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</si>
  <si>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</si>
  <si>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</si>
  <si>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</si>
  <si>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</si>
  <si>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</si>
  <si>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</si>
  <si>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</si>
  <si>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</si>
  <si>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</si>
  <si>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</si>
  <si>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</si>
  <si>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</si>
  <si>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</si>
  <si>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</si>
  <si>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</si>
  <si>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</si>
  <si>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</si>
  <si>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</si>
  <si>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</si>
  <si>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</si>
  <si>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</si>
  <si>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</si>
  <si>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</si>
  <si>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</si>
  <si>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</si>
  <si>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</si>
  <si>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</si>
  <si>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</si>
  <si>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</si>
  <si>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</si>
  <si>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</si>
  <si>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</si>
  <si>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</si>
  <si>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</si>
  <si>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</si>
  <si>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</si>
  <si>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</si>
  <si>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</si>
  <si>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</si>
  <si>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</si>
  <si>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</si>
  <si>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</si>
  <si>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</si>
  <si>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</si>
  <si>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</si>
  <si>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</si>
  <si>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</si>
  <si>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</si>
  <si>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</si>
  <si>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</si>
  <si>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</si>
  <si>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</si>
  <si>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</si>
  <si>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</si>
  <si>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</si>
  <si>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</si>
  <si>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</si>
  <si>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</si>
  <si>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</si>
  <si>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</si>
  <si>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</si>
  <si>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</si>
  <si>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</si>
  <si>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</si>
  <si>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</si>
  <si>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</si>
  <si>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</si>
  <si>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</si>
  <si>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</si>
  <si>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</si>
  <si>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</si>
  <si>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</si>
  <si>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</si>
  <si>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</si>
  <si>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</si>
  <si>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</si>
  <si>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</si>
  <si>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</si>
  <si>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</si>
  <si>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</si>
  <si>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</si>
  <si>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</si>
  <si>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</si>
  <si>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</si>
  <si>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</si>
  <si>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</si>
  <si>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</si>
  <si>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</si>
  <si>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</si>
  <si>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</si>
  <si>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</si>
  <si>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</si>
  <si>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</si>
  <si>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</si>
  <si>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</si>
  <si>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</si>
  <si>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</si>
  <si>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</si>
  <si>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</si>
  <si>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</si>
  <si>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</si>
  <si>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</si>
  <si>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</si>
  <si>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</si>
  <si>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</si>
  <si>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</si>
  <si>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</si>
  <si>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</si>
  <si>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</si>
  <si>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</si>
  <si>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</si>
  <si>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</si>
  <si>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</si>
  <si>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</si>
  <si>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</si>
  <si>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</si>
  <si>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</si>
  <si>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</si>
  <si>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</si>
  <si>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</si>
  <si>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</si>
  <si>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</si>
  <si>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</si>
  <si>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</si>
  <si>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</si>
  <si>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</si>
  <si>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</si>
  <si>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</si>
  <si>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</si>
  <si>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</si>
  <si>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</si>
  <si>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</si>
  <si>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</si>
  <si>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</si>
  <si>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</si>
  <si>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</si>
  <si>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</si>
  <si>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</si>
  <si>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</si>
  <si>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</si>
  <si>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</si>
  <si>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</si>
  <si>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</si>
  <si>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</si>
  <si>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</si>
  <si>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</si>
  <si>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</si>
  <si>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</si>
  <si>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</si>
  <si>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</si>
  <si>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</si>
  <si>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</si>
  <si>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</si>
  <si>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</si>
  <si>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</si>
  <si>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</si>
  <si>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</si>
  <si>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</si>
  <si>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</si>
  <si>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</si>
  <si>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</si>
  <si>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</si>
  <si>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</si>
  <si>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</si>
  <si>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</si>
  <si>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</si>
  <si>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</si>
  <si>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</si>
  <si>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</si>
  <si>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</si>
  <si>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</si>
  <si>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</si>
  <si>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</si>
  <si>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</si>
  <si>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</si>
  <si>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</si>
  <si>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</si>
  <si>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</si>
  <si>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</si>
  <si>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</si>
  <si>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</si>
  <si>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</si>
  <si>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</si>
  <si>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</si>
  <si>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</si>
  <si>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</si>
  <si>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</si>
  <si>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</si>
  <si>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</si>
  <si>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</si>
  <si>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</si>
  <si>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</si>
  <si>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</si>
  <si>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</si>
  <si>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</si>
  <si>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</si>
  <si>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</si>
  <si>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</si>
  <si>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</si>
  <si>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</si>
  <si>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</si>
  <si>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</si>
  <si>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</si>
  <si>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</si>
  <si>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</si>
  <si>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</si>
  <si>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</si>
  <si>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</si>
  <si>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</si>
  <si>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</si>
  <si>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</si>
  <si>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</si>
  <si>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</si>
  <si>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</si>
  <si>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</si>
  <si>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</si>
  <si>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</si>
  <si>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</si>
  <si>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</si>
  <si>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</si>
  <si>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</si>
  <si>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</si>
  <si>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</si>
  <si>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</si>
  <si>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</si>
  <si>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</si>
  <si>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</si>
  <si>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</si>
  <si>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</si>
  <si>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</si>
  <si>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</si>
  <si>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</si>
  <si>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</si>
  <si>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</si>
  <si>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</si>
  <si>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</si>
  <si>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</si>
  <si>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</si>
  <si>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</si>
  <si>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</si>
  <si>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</si>
  <si>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</si>
  <si>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</si>
  <si>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</si>
  <si>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</si>
  <si>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</si>
  <si>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</si>
  <si>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</si>
  <si>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</si>
  <si>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</si>
  <si>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</si>
  <si>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</si>
  <si>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</si>
  <si>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</si>
  <si>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</si>
  <si>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</si>
  <si>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</si>
  <si>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</si>
  <si>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</si>
  <si>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</si>
  <si>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</si>
  <si>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</si>
  <si>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</si>
  <si>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</si>
  <si>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</si>
  <si>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</si>
  <si>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</si>
  <si>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</si>
  <si>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</si>
  <si>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</si>
  <si>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</si>
  <si>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</si>
  <si>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</si>
  <si>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</si>
  <si>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</si>
  <si>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</si>
  <si>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</si>
  <si>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</si>
  <si>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</si>
  <si>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</si>
  <si>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</si>
  <si>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</si>
  <si>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</si>
  <si>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</si>
  <si>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</si>
  <si>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</si>
  <si>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</si>
  <si>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</si>
  <si>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</si>
  <si>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</si>
  <si>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</si>
  <si>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</si>
  <si>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</si>
  <si>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</si>
  <si>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</si>
  <si>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</si>
  <si>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</si>
  <si>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</si>
  <si>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</si>
  <si>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</si>
  <si>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</si>
  <si>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</si>
  <si>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</si>
  <si>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</si>
  <si>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</si>
  <si>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</si>
  <si>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</si>
  <si>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</si>
  <si>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</si>
  <si>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</si>
  <si>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</si>
  <si>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</si>
  <si>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</si>
  <si>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</si>
  <si>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</si>
  <si>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</si>
  <si>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</si>
  <si>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</si>
  <si>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</si>
  <si>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</si>
  <si>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</si>
  <si>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</si>
  <si>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</si>
  <si>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</si>
  <si>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</si>
  <si>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</si>
  <si>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</si>
  <si>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</si>
  <si>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</si>
  <si>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</si>
  <si>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</si>
  <si>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</si>
  <si>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</si>
  <si>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</si>
  <si>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</si>
  <si>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</si>
  <si>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</si>
  <si>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</si>
  <si>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</si>
  <si>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</si>
  <si>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</si>
  <si>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</si>
  <si>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</si>
  <si>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</si>
  <si>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</si>
  <si>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</si>
  <si>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</si>
  <si>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</si>
  <si>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</si>
  <si>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</si>
  <si>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</si>
  <si>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</si>
  <si>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</si>
  <si>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</si>
  <si>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</si>
  <si>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</si>
  <si>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</si>
  <si>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</si>
  <si>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</si>
  <si>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</si>
  <si>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</si>
  <si>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</si>
  <si>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</si>
  <si>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</si>
  <si>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</si>
  <si>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</si>
  <si>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</si>
  <si>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</si>
  <si>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</si>
  <si>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</si>
  <si>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</si>
  <si>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</si>
  <si>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</si>
  <si>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</si>
  <si>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</si>
  <si>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</si>
  <si>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</si>
  <si>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</si>
  <si>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</si>
  <si>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</si>
  <si>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</si>
  <si>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</si>
  <si>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</si>
  <si>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</si>
  <si>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</si>
  <si>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</si>
  <si>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</si>
  <si>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</si>
  <si>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</si>
  <si>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</si>
  <si>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</si>
  <si>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</si>
  <si>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</si>
  <si>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</si>
  <si>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</si>
  <si>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</si>
  <si>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</si>
  <si>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</si>
  <si>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</si>
  <si>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</si>
  <si>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</si>
  <si>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</si>
  <si>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</si>
  <si>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</si>
  <si>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</si>
  <si>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</si>
  <si>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</si>
  <si>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</si>
  <si>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</si>
  <si>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</si>
  <si>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</si>
  <si>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</si>
  <si>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</si>
  <si>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</si>
  <si>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</si>
  <si>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</si>
  <si>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</si>
  <si>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</si>
  <si>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</si>
  <si>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</si>
  <si>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</si>
  <si>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</si>
  <si>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</si>
  <si>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</si>
  <si>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</si>
  <si>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</si>
  <si>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</si>
  <si>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</si>
  <si>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</si>
  <si>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</si>
  <si>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</si>
  <si>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</si>
  <si>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</si>
  <si>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</si>
  <si>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</si>
  <si>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</si>
  <si>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</si>
  <si>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</si>
  <si>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</si>
  <si>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</si>
  <si>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</si>
  <si>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</si>
  <si>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</si>
  <si>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</si>
  <si>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</si>
  <si>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</si>
  <si>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</si>
  <si>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</si>
  <si>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</si>
  <si>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</si>
  <si>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</si>
  <si>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</si>
  <si>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</si>
  <si>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</si>
  <si>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</si>
  <si>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</si>
  <si>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</si>
  <si>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</si>
  <si>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</si>
  <si>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</si>
  <si>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</si>
  <si>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</si>
  <si>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</si>
  <si>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</si>
  <si>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</si>
  <si>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</si>
  <si>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</si>
  <si>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</si>
  <si>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</si>
  <si>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</si>
  <si>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</si>
  <si>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</si>
  <si>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</si>
  <si>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</si>
  <si>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</si>
  <si>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</si>
  <si>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</si>
  <si>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</si>
  <si>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</si>
  <si>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</si>
  <si>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</si>
  <si>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</si>
  <si>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</si>
  <si>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</si>
  <si>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</si>
  <si>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</si>
  <si>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</si>
  <si>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</si>
  <si>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</si>
  <si>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</si>
  <si>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</si>
  <si>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</si>
  <si>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</si>
  <si>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</si>
  <si>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</si>
  <si>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</si>
  <si>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</si>
  <si>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</si>
  <si>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</si>
  <si>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</si>
  <si>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</si>
  <si>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</si>
  <si>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</si>
  <si>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</si>
  <si>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</si>
  <si>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</si>
  <si>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</si>
  <si>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</si>
  <si>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</si>
  <si>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</si>
  <si>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</si>
  <si>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</si>
  <si>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</si>
  <si>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</si>
  <si>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</si>
  <si>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</si>
  <si>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</si>
  <si>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</si>
  <si>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</si>
  <si>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</si>
  <si>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</si>
  <si>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</si>
  <si>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</si>
  <si>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</si>
  <si>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</si>
  <si>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</si>
  <si>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</si>
  <si>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</si>
  <si>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</si>
  <si>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</si>
  <si>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</si>
  <si>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</si>
  <si>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</si>
  <si>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</si>
  <si>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</si>
  <si>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</si>
  <si>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</si>
  <si>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</si>
  <si>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</si>
  <si>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</si>
  <si>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</si>
  <si>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</si>
  <si>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</si>
  <si>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</si>
  <si>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</si>
  <si>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</si>
  <si>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</si>
  <si>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</si>
  <si>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</si>
  <si>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</si>
  <si>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</si>
  <si>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</si>
  <si>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</si>
  <si>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</si>
  <si>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</si>
  <si>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</si>
  <si>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</si>
  <si>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</si>
  <si>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</si>
  <si>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</si>
  <si>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</si>
  <si>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</si>
  <si>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</si>
  <si>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</si>
  <si>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</si>
  <si>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</si>
  <si>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</si>
  <si>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</si>
  <si>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</si>
  <si>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</si>
  <si>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</si>
  <si>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</si>
  <si>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</si>
  <si>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</si>
  <si>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</si>
  <si>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</si>
  <si>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</si>
  <si>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</si>
  <si>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</si>
  <si>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</si>
  <si>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</si>
  <si>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</si>
  <si>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</si>
  <si>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</si>
  <si>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</si>
  <si>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</si>
  <si>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</si>
  <si>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</si>
  <si>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</si>
  <si>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</si>
  <si>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</si>
  <si>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</si>
  <si>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</si>
  <si>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</si>
  <si>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</si>
  <si>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</si>
  <si>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</si>
  <si>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</si>
  <si>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</si>
  <si>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</si>
  <si>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</si>
  <si>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</si>
  <si>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</si>
  <si>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</si>
  <si>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</si>
  <si>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</si>
  <si>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</si>
  <si>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</si>
  <si>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</si>
  <si>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</si>
  <si>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</si>
  <si>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</si>
  <si>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</si>
  <si>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</si>
  <si>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</si>
  <si>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</si>
  <si>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</si>
  <si>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</si>
  <si>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</si>
  <si>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</si>
  <si>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</si>
  <si>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</si>
  <si>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</si>
  <si>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</si>
  <si>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</si>
  <si>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</si>
  <si>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</si>
  <si>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</si>
  <si>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</si>
  <si>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</si>
  <si>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</si>
  <si>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</si>
  <si>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</si>
  <si>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</si>
  <si>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</si>
  <si>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</si>
  <si>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</si>
  <si>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</si>
  <si>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</si>
  <si>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</si>
  <si>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</si>
  <si>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</si>
  <si>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</si>
  <si>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</si>
  <si>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</si>
  <si>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</si>
  <si>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</si>
  <si>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</si>
  <si>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</si>
  <si>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</si>
  <si>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</si>
  <si>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</si>
  <si>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</si>
  <si>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</si>
  <si>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</si>
  <si>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</si>
  <si>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</si>
  <si>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</si>
  <si>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</si>
  <si>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</si>
  <si>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</si>
  <si>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</si>
  <si>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</si>
  <si>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</si>
  <si>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</si>
  <si>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</si>
  <si>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</si>
  <si>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</si>
  <si>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</si>
  <si>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</si>
  <si>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</si>
  <si>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</si>
  <si>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</si>
  <si>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</si>
  <si>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</si>
  <si>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</si>
  <si>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</si>
  <si>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</si>
  <si>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</si>
  <si>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</si>
  <si>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</si>
  <si>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</si>
  <si>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</si>
  <si>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</si>
  <si>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</si>
  <si>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</si>
  <si>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</si>
  <si>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</si>
  <si>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</si>
  <si>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</si>
  <si>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</si>
  <si>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</si>
  <si>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</si>
  <si>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</si>
  <si>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</si>
  <si>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</si>
  <si>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</si>
  <si>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</si>
  <si>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</si>
  <si>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</si>
  <si>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</si>
  <si>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</si>
  <si>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</si>
  <si>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</si>
  <si>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</si>
  <si>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</si>
  <si>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</si>
  <si>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</si>
  <si>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</si>
  <si>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</si>
  <si>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</si>
  <si>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</si>
  <si>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</si>
  <si>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</si>
  <si>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</si>
  <si>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</si>
  <si>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</si>
  <si>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</si>
  <si>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</si>
  <si>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</si>
  <si>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</si>
  <si>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</si>
  <si>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</si>
  <si>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</si>
  <si>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</si>
  <si>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</si>
  <si>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</si>
  <si>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</si>
  <si>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</si>
  <si>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</si>
  <si>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</si>
  <si>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</si>
  <si>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</si>
  <si>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</si>
  <si>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</si>
  <si>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</si>
  <si>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</si>
  <si>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</si>
  <si>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</si>
  <si>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</si>
  <si>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</si>
  <si>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</si>
  <si>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</si>
  <si>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</si>
  <si>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</si>
  <si>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</si>
  <si>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</si>
  <si>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</si>
  <si>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</si>
  <si>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</si>
  <si>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</si>
  <si>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</si>
  <si>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</si>
  <si>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</si>
  <si>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</si>
  <si>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</si>
  <si>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</si>
  <si>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</si>
  <si>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</si>
  <si>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</si>
  <si>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</si>
  <si>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</si>
  <si>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</si>
  <si>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</si>
  <si>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</si>
  <si>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</si>
  <si>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</si>
  <si>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</si>
  <si>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</si>
  <si>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</si>
  <si>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</si>
  <si>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</si>
  <si>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</si>
  <si>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</si>
  <si>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</si>
  <si>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</si>
  <si>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</si>
  <si>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</si>
  <si>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</si>
  <si>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</si>
  <si>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</si>
  <si>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</si>
  <si>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</si>
  <si>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</si>
  <si>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</si>
  <si>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</si>
  <si>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</si>
  <si>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</si>
  <si>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</si>
  <si>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</si>
  <si>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</si>
  <si>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</si>
  <si>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</si>
  <si>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</si>
  <si>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</si>
  <si>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</si>
  <si>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</si>
  <si>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</si>
  <si>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</si>
  <si>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</si>
  <si>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</si>
  <si>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</si>
  <si>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</si>
  <si>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</si>
  <si>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</si>
  <si>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</si>
  <si>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</si>
  <si>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</si>
  <si>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</si>
  <si>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</si>
  <si>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</si>
  <si>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</si>
  <si>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</si>
  <si>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</si>
  <si>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</si>
  <si>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</si>
  <si>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</si>
  <si>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</si>
  <si>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</si>
  <si>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</si>
  <si>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</si>
  <si>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</si>
  <si>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</si>
  <si>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</si>
  <si>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</si>
  <si>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</si>
  <si>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</si>
  <si>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</si>
  <si>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</si>
  <si>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</si>
  <si>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</si>
  <si>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</si>
  <si>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</si>
  <si>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</si>
  <si>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</si>
  <si>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</si>
  <si>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</si>
  <si>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</si>
  <si>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</si>
  <si>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</si>
  <si>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</si>
  <si>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</si>
  <si>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</si>
  <si>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</si>
  <si>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</si>
  <si>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</si>
  <si>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</si>
  <si>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</si>
  <si>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</si>
  <si>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</si>
  <si>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</si>
  <si>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</si>
  <si>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</si>
  <si>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</si>
  <si>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</si>
  <si>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</si>
  <si>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</si>
  <si>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</si>
  <si>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</si>
  <si>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</si>
  <si>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</si>
  <si>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</si>
  <si>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</si>
  <si>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</si>
  <si>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</si>
  <si>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</si>
  <si>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</si>
  <si>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</si>
  <si>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</si>
  <si>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</si>
  <si>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</si>
  <si>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</si>
  <si>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</si>
  <si>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</si>
  <si>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</si>
  <si>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</si>
  <si>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</si>
  <si>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</si>
  <si>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</si>
  <si>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</si>
  <si>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</si>
  <si>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</si>
  <si>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</si>
  <si>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</si>
  <si>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</si>
  <si>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</si>
  <si>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</si>
  <si>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</si>
  <si>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</si>
  <si>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</si>
  <si>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</si>
  <si>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</si>
  <si>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</si>
  <si>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</si>
  <si>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</si>
  <si>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</si>
  <si>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</si>
  <si>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</si>
  <si>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</si>
  <si>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</si>
  <si>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</si>
  <si>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</si>
  <si>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</si>
  <si>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</si>
  <si>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</si>
  <si>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</si>
  <si>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</si>
  <si>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</si>
  <si>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</si>
  <si>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</si>
  <si>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</si>
  <si>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</si>
  <si>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</si>
  <si>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</si>
  <si>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</si>
  <si>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</si>
  <si>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</si>
  <si>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</si>
  <si>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</si>
  <si>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</si>
  <si>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</si>
  <si>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</si>
  <si>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</si>
  <si>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</si>
  <si>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</si>
  <si>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</si>
  <si>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</si>
  <si>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</si>
  <si>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</si>
  <si>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</si>
  <si>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</si>
  <si>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</si>
  <si>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</si>
  <si>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</si>
  <si>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</si>
  <si>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</si>
  <si>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</si>
  <si>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</si>
  <si>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</si>
  <si>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</si>
  <si>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</si>
  <si>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</si>
  <si>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</si>
  <si>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</si>
  <si>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</si>
  <si>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</si>
  <si>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</si>
  <si>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</si>
  <si>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</si>
  <si>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</si>
  <si>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</si>
  <si>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</si>
  <si>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</si>
  <si>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</si>
  <si>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</si>
  <si>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</si>
  <si>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</si>
  <si>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</si>
  <si>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</si>
  <si>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</si>
  <si>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</si>
  <si>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</si>
  <si>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</si>
  <si>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</si>
  <si>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</si>
  <si>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</si>
  <si>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</si>
  <si>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</si>
  <si>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</si>
  <si>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</si>
  <si>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</si>
  <si>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</si>
  <si>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</si>
  <si>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</si>
  <si>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</si>
  <si>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</si>
  <si>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</si>
  <si>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</si>
  <si>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</si>
  <si>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</si>
  <si>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</si>
  <si>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</si>
  <si>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</si>
  <si>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</si>
  <si>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</si>
  <si>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</si>
  <si>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</si>
  <si>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</si>
  <si>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</si>
  <si>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</si>
  <si>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</si>
  <si>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</si>
  <si>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</si>
  <si>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</si>
  <si>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</si>
  <si>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</si>
  <si>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</si>
  <si>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</si>
  <si>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</si>
  <si>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</si>
  <si>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</si>
  <si>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</si>
  <si>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</si>
  <si>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</si>
  <si>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</si>
  <si>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</si>
  <si>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</si>
  <si>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</si>
  <si>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</si>
  <si>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</si>
  <si>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</si>
  <si>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</si>
  <si>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</si>
  <si>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</si>
  <si>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</si>
  <si>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</si>
  <si>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</si>
  <si>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</si>
  <si>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</si>
  <si>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</si>
  <si>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</si>
  <si>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</si>
  <si>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</si>
  <si>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</si>
  <si>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</si>
  <si>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</si>
  <si>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</si>
  <si>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</si>
  <si>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</si>
  <si>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</si>
  <si>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</si>
  <si>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</si>
  <si>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</si>
  <si>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</si>
  <si>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</si>
  <si>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</si>
  <si>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</si>
  <si>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</si>
  <si>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</si>
  <si>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</si>
  <si>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</si>
  <si>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</si>
  <si>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</si>
  <si>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</si>
  <si>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</si>
  <si>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</si>
  <si>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</si>
  <si>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</si>
  <si>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</si>
  <si>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</si>
  <si>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</si>
  <si>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</si>
  <si>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</si>
  <si>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</si>
  <si>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</si>
  <si>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</si>
  <si>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</si>
  <si>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</si>
  <si>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</si>
  <si>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</si>
  <si>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</si>
  <si>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</si>
  <si>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</si>
  <si>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</si>
  <si>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</si>
  <si>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</si>
  <si>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</si>
  <si>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</si>
  <si>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</si>
  <si>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</si>
  <si>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</si>
  <si>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</si>
  <si>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</si>
  <si>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</si>
  <si>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</si>
  <si>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</si>
  <si>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</si>
  <si>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</si>
  <si>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</si>
  <si>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</si>
  <si>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</si>
  <si>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</si>
  <si>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</si>
  <si>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</si>
  <si>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</si>
  <si>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</si>
  <si>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</si>
  <si>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</si>
  <si>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</si>
  <si>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</si>
  <si>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</si>
  <si>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</si>
  <si>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</si>
  <si>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</si>
  <si>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</si>
  <si>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</si>
  <si>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</si>
  <si>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</si>
  <si>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</si>
  <si>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</si>
  <si>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</si>
  <si>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</si>
  <si>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</si>
  <si>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</si>
  <si>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</si>
  <si>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</si>
  <si>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</si>
  <si>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</si>
  <si>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</si>
  <si>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</si>
  <si>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</si>
  <si>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</si>
  <si>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</si>
  <si>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</si>
  <si>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</si>
  <si>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</si>
  <si>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</si>
  <si>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</si>
  <si>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</si>
  <si>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</si>
  <si>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</si>
  <si>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</si>
  <si>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</si>
  <si>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</si>
  <si>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</si>
  <si>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</si>
  <si>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</si>
  <si>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</si>
  <si>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</si>
  <si>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</si>
  <si>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</si>
  <si>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</si>
  <si>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</si>
  <si>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</si>
  <si>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</si>
  <si>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</si>
  <si>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</si>
  <si>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</si>
  <si>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</si>
  <si>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</si>
  <si>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</si>
  <si>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</si>
  <si>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</si>
  <si>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</si>
  <si>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</si>
  <si>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</si>
  <si>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</si>
  <si>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</si>
  <si>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</si>
  <si>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</si>
  <si>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</si>
  <si>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</si>
  <si>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</si>
  <si>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</si>
  <si>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</si>
  <si>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</si>
  <si>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</si>
  <si>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</si>
  <si>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</si>
  <si>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</si>
  <si>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</si>
  <si>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</si>
  <si>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</si>
  <si>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</si>
  <si>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</si>
  <si>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</si>
  <si>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</si>
  <si>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</si>
  <si>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</si>
  <si>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</si>
  <si>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</si>
  <si>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</si>
  <si>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</si>
  <si>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</si>
  <si>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</si>
  <si>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</si>
  <si>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</si>
  <si>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</si>
  <si>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</si>
  <si>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</si>
  <si>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</si>
  <si>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</si>
  <si>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</si>
  <si>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</si>
  <si>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</si>
  <si>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</si>
  <si>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</si>
  <si>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</si>
  <si>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</si>
  <si>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</si>
  <si>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</si>
  <si>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</si>
  <si>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</si>
  <si>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</si>
  <si>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</si>
  <si>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</si>
  <si>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</si>
  <si>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</si>
  <si>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</si>
  <si>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</si>
  <si>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</si>
  <si>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</si>
  <si>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</si>
  <si>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</si>
  <si>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</si>
  <si>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</si>
  <si>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</si>
  <si>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</si>
  <si>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</si>
  <si>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</si>
  <si>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</si>
  <si>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</si>
  <si>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</si>
  <si>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</si>
  <si>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</si>
  <si>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</si>
  <si>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</si>
  <si>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</si>
  <si>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</si>
  <si>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</si>
  <si>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</si>
  <si>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</si>
  <si>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</si>
  <si>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</si>
  <si>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</si>
  <si>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</si>
  <si>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</si>
  <si>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</si>
  <si>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</si>
  <si>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</si>
  <si>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</si>
  <si>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</si>
  <si>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</si>
  <si>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</si>
  <si>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</si>
  <si>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</si>
  <si>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</si>
  <si>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</si>
  <si>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</si>
  <si>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</si>
  <si>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</si>
  <si>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</si>
  <si>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</si>
  <si>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</si>
  <si>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</si>
  <si>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</si>
  <si>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</si>
  <si>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</si>
  <si>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</si>
  <si>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</si>
  <si>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</si>
  <si>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</si>
  <si>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</si>
  <si>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</si>
  <si>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</si>
  <si>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</si>
  <si>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</si>
  <si>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</si>
  <si>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</si>
  <si>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</si>
  <si>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</si>
  <si>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</si>
  <si>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</si>
  <si>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</si>
  <si>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</si>
  <si>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</si>
  <si>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</si>
  <si>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</si>
  <si>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</si>
  <si>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</si>
  <si>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</si>
  <si>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</si>
  <si>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</si>
  <si>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</si>
  <si>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</si>
  <si>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</si>
  <si>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</si>
  <si>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</si>
  <si>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</si>
  <si>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</si>
  <si>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</si>
  <si>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</si>
  <si>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</si>
  <si>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</si>
  <si>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</si>
  <si>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</si>
  <si>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</si>
  <si>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</si>
  <si>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</si>
  <si>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</si>
  <si>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</si>
  <si>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</si>
  <si>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</si>
  <si>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</si>
  <si>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</si>
  <si>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</si>
  <si>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</si>
  <si>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</si>
  <si>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</si>
  <si>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</si>
  <si>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</si>
  <si>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</si>
  <si>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</si>
  <si>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</si>
  <si>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</si>
  <si>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</si>
  <si>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</si>
  <si>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</si>
  <si>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</si>
  <si>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</si>
  <si>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</si>
  <si>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</si>
  <si>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</si>
  <si>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</si>
  <si>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</si>
  <si>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</si>
  <si>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</si>
  <si>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</si>
  <si>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</si>
  <si>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</si>
  <si>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</si>
  <si>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</si>
  <si>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</si>
  <si>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</si>
  <si>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</si>
  <si>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</si>
  <si>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</si>
  <si>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</si>
  <si>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</si>
  <si>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</si>
  <si>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</si>
  <si>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</si>
  <si>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</si>
  <si>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</si>
  <si>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</si>
  <si>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</si>
  <si>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</si>
  <si>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</si>
  <si>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</si>
  <si>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</si>
  <si>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</si>
  <si>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</si>
  <si>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</si>
  <si>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</si>
  <si>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</si>
  <si>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</si>
  <si>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</si>
  <si>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</si>
  <si>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</si>
  <si>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</si>
  <si>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</si>
  <si>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</si>
  <si>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</si>
  <si>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</si>
  <si>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</si>
  <si>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</si>
  <si>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</si>
  <si>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</si>
  <si>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</si>
  <si>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</si>
  <si>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</si>
  <si>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</si>
  <si>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</si>
  <si>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</si>
  <si>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</si>
  <si>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</si>
  <si>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</si>
  <si>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</si>
  <si>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</si>
  <si>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</si>
  <si>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</si>
  <si>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</si>
  <si>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</si>
  <si>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</si>
  <si>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</si>
  <si>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</si>
  <si>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</si>
  <si>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</si>
  <si>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</si>
  <si>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</si>
  <si>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</si>
  <si>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</si>
  <si>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</si>
  <si>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</si>
  <si>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</si>
  <si>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</si>
  <si>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</si>
  <si>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</si>
  <si>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</si>
  <si>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</si>
  <si>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</si>
  <si>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</si>
  <si>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</si>
  <si>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</si>
  <si>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</si>
  <si>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</si>
  <si>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</si>
  <si>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</si>
  <si>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</si>
  <si>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</si>
  <si>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</si>
  <si>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</si>
  <si>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</si>
  <si>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</si>
  <si>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</si>
  <si>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</si>
  <si>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</si>
  <si>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</si>
  <si>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</si>
  <si>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</si>
  <si>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</si>
  <si>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</si>
  <si>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</si>
  <si>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</si>
  <si>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</si>
  <si>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</si>
  <si>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</si>
  <si>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</si>
  <si>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</si>
  <si>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</si>
  <si>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</si>
  <si>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</si>
  <si>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</si>
  <si>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</si>
  <si>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</si>
  <si>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</si>
  <si>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</si>
  <si>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</si>
  <si>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</si>
  <si>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</si>
  <si>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</si>
  <si>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</si>
  <si>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</si>
  <si>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</si>
  <si>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</si>
  <si>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</si>
  <si>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</si>
  <si>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</si>
  <si>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</si>
  <si>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</si>
  <si>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</si>
  <si>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</si>
  <si>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</si>
  <si>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</si>
  <si>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</si>
  <si>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</si>
  <si>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</si>
  <si>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</si>
  <si>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</si>
  <si>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</si>
  <si>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</si>
  <si>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</si>
  <si>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</si>
  <si>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</si>
  <si>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</si>
  <si>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</si>
  <si>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</si>
  <si>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</si>
  <si>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</si>
  <si>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</si>
  <si>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</si>
  <si>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</si>
  <si>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</si>
  <si>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</si>
  <si>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</si>
  <si>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</si>
  <si>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</si>
  <si>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</si>
  <si>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</si>
  <si>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</si>
  <si>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</si>
  <si>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</si>
  <si>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</si>
  <si>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</si>
  <si>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</si>
  <si>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</si>
  <si>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</si>
  <si>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</si>
  <si>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</si>
  <si>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</si>
  <si>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</si>
  <si>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</si>
  <si>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</si>
  <si>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</si>
  <si>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</si>
  <si>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</si>
  <si>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</si>
  <si>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</si>
  <si>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</si>
  <si>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</si>
  <si>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</si>
  <si>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</si>
  <si>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</si>
  <si>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</si>
  <si>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</si>
  <si>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</si>
  <si>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</si>
  <si>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</si>
  <si>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</si>
  <si>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</si>
  <si>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</si>
  <si>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</si>
  <si>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</si>
  <si>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</si>
  <si>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</si>
  <si>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</si>
  <si>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</si>
  <si>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</si>
  <si>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</si>
  <si>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</si>
  <si>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</si>
  <si>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</si>
  <si>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</si>
  <si>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</si>
  <si>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</si>
  <si>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</si>
  <si>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</si>
  <si>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</si>
  <si>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</si>
  <si>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</si>
  <si>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</si>
  <si>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</si>
  <si>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</si>
  <si>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</si>
  <si>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</si>
  <si>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</si>
  <si>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</si>
  <si>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</si>
  <si>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</si>
  <si>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</si>
  <si>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</si>
  <si>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</si>
  <si>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</si>
  <si>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</si>
  <si>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</si>
  <si>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</si>
  <si>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</si>
  <si>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</si>
  <si>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</si>
  <si>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</si>
  <si>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</si>
  <si>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</si>
  <si>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</si>
  <si>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</si>
  <si>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</si>
  <si>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</si>
  <si>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</si>
  <si>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</si>
  <si>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</si>
  <si>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</si>
  <si>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</si>
  <si>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</si>
  <si>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</si>
  <si>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</si>
  <si>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</si>
  <si>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</si>
  <si>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</si>
  <si>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</si>
  <si>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</si>
  <si>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</si>
  <si>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</si>
  <si>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</si>
  <si>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</si>
  <si>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</si>
  <si>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</si>
  <si>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</si>
  <si>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</si>
  <si>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</si>
  <si>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</si>
  <si>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</si>
  <si>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</si>
  <si>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</si>
  <si>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</si>
  <si>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</si>
  <si>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</si>
  <si>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</si>
  <si>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</si>
  <si>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</si>
  <si>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</si>
  <si>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</si>
  <si>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</si>
  <si>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</si>
  <si>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</si>
  <si>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</si>
  <si>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</si>
  <si>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</si>
  <si>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</si>
  <si>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</si>
  <si>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</si>
  <si>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</si>
  <si>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</si>
  <si>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</si>
  <si>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</si>
  <si>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</si>
  <si>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</si>
  <si>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</si>
  <si>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</si>
  <si>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</si>
  <si>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</si>
  <si>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</si>
  <si>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</si>
  <si>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</si>
  <si>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</si>
  <si>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</si>
  <si>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</si>
  <si>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</si>
  <si>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</si>
  <si>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</si>
  <si>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</si>
  <si>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</si>
  <si>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</si>
  <si>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</si>
  <si>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</si>
  <si>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</si>
  <si>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</si>
  <si>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</si>
  <si>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</si>
  <si>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</si>
  <si>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</si>
  <si>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</si>
  <si>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</si>
  <si>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</si>
  <si>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</si>
  <si>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</si>
  <si>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</si>
  <si>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</si>
  <si>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</si>
  <si>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</si>
  <si>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</si>
  <si>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</si>
  <si>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</si>
  <si>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</si>
  <si>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</si>
  <si>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</si>
  <si>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</si>
  <si>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</si>
  <si>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</si>
  <si>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</si>
  <si>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</si>
  <si>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</si>
  <si>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</si>
  <si>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</si>
  <si>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</si>
  <si>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</si>
  <si>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</si>
  <si>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</si>
  <si>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</si>
  <si>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</si>
  <si>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</si>
  <si>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</si>
  <si>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</si>
  <si>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</si>
  <si>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</si>
  <si>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</si>
  <si>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</si>
  <si>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</si>
  <si>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</si>
  <si>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</si>
  <si>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</si>
  <si>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</si>
  <si>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</si>
  <si>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</si>
  <si>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</si>
  <si>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</si>
  <si>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</si>
  <si>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</si>
  <si>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</si>
  <si>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</si>
  <si>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</si>
  <si>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</si>
  <si>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</si>
  <si>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</si>
  <si>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</si>
  <si>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</si>
  <si>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</si>
  <si>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</si>
  <si>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</si>
  <si>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</si>
  <si>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</si>
  <si>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</si>
  <si>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</si>
  <si>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</si>
  <si>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</si>
  <si>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</si>
  <si>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</si>
  <si>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</si>
  <si>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</si>
  <si>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</si>
  <si>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</si>
  <si>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</si>
  <si>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</si>
  <si>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</si>
  <si>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</si>
  <si>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</si>
  <si>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</si>
  <si>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</si>
  <si>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</si>
  <si>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</si>
  <si>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</si>
  <si>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</si>
  <si>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</si>
  <si>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</si>
  <si>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</si>
  <si>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</si>
  <si>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</si>
  <si>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</si>
  <si>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</si>
  <si>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</si>
  <si>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</si>
  <si>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</si>
  <si>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</si>
  <si>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</si>
  <si>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</si>
  <si>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</si>
  <si>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</si>
  <si>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</si>
  <si>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</si>
  <si>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</si>
  <si>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</si>
  <si>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</si>
  <si>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</si>
  <si>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</si>
  <si>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</si>
  <si>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</si>
  <si>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</si>
  <si>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</si>
  <si>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</si>
  <si>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</si>
  <si>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</si>
  <si>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</si>
  <si>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</si>
  <si>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</si>
  <si>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</si>
  <si>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</si>
  <si>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</si>
  <si>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</si>
  <si>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</si>
  <si>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</si>
  <si>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</si>
  <si>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</si>
  <si>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</si>
  <si>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</si>
  <si>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</si>
  <si>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</si>
  <si>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</si>
  <si>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</si>
  <si>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</si>
  <si>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</si>
  <si>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</si>
  <si>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</si>
  <si>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</si>
  <si>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</si>
  <si>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</si>
  <si>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</si>
  <si>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</si>
  <si>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</si>
  <si>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</si>
  <si>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</si>
  <si>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</si>
  <si>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</si>
  <si>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</si>
  <si>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</si>
  <si>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</si>
  <si>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</si>
  <si>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</si>
  <si>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</si>
  <si>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</si>
  <si>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</si>
  <si>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</si>
  <si>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</si>
  <si>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</si>
  <si>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</si>
  <si>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</si>
  <si>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</si>
  <si>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</si>
  <si>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</si>
  <si>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</si>
  <si>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</si>
  <si>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</si>
  <si>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</si>
  <si>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</si>
  <si>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</si>
  <si>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</si>
  <si>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</si>
  <si>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</si>
  <si>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</si>
  <si>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</si>
  <si>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</si>
  <si>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</si>
  <si>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</si>
  <si>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</si>
  <si>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</si>
  <si>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</si>
  <si>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</si>
  <si>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</si>
  <si>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</si>
  <si>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</si>
  <si>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</si>
  <si>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</si>
  <si>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</si>
  <si>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</si>
  <si>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</si>
  <si>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</si>
  <si>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</si>
  <si>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</si>
  <si>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</si>
  <si>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</si>
  <si>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</si>
  <si>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</si>
  <si>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</si>
  <si>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</si>
  <si>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</si>
  <si>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</si>
  <si>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</si>
  <si>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</si>
  <si>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</si>
  <si>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</si>
  <si>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</si>
  <si>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</si>
  <si>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</si>
  <si>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</si>
  <si>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</si>
  <si>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</si>
  <si>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</si>
  <si>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</si>
  <si>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</si>
  <si>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</si>
  <si>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</si>
  <si>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</si>
  <si>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</si>
  <si>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</si>
  <si>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</si>
  <si>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</si>
  <si>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</si>
  <si>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</si>
  <si>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</si>
  <si>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</si>
  <si>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</si>
  <si>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</si>
  <si>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</si>
  <si>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</si>
  <si>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</si>
  <si>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</si>
  <si>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</si>
  <si>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</si>
  <si>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</si>
  <si>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</si>
  <si>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</si>
  <si>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</si>
  <si>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</si>
  <si>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</si>
  <si>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</si>
  <si>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</si>
  <si>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</si>
  <si>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</si>
  <si>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</si>
  <si>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</si>
  <si>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</si>
  <si>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</si>
  <si>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</si>
  <si>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</si>
  <si>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</si>
  <si>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</si>
  <si>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</si>
  <si>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</si>
  <si>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</si>
  <si>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</si>
  <si>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</si>
  <si>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</si>
  <si>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</si>
  <si>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</si>
  <si>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</si>
  <si>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</si>
  <si>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</si>
  <si>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</si>
  <si>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</si>
  <si>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</si>
  <si>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</si>
  <si>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</si>
  <si>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</si>
  <si>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</si>
  <si>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</si>
  <si>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</si>
  <si>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</si>
  <si>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</si>
  <si>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</si>
  <si>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</si>
  <si>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</si>
  <si>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</si>
  <si>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</si>
  <si>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</si>
  <si>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</si>
  <si>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</si>
  <si>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</si>
  <si>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</si>
  <si>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</si>
  <si>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</si>
  <si>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</si>
  <si>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</si>
  <si>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</si>
  <si>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</si>
  <si>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</si>
  <si>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</si>
  <si>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</si>
  <si>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</si>
  <si>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</si>
  <si>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</si>
  <si>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</si>
  <si>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</si>
  <si>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</si>
  <si>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</si>
  <si>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</si>
  <si>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</si>
  <si>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</si>
  <si>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</si>
  <si>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</si>
  <si>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</si>
  <si>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</si>
  <si>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</si>
  <si>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</si>
  <si>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</si>
  <si>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</si>
  <si>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</si>
  <si>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</si>
  <si>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</si>
  <si>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</si>
  <si>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</si>
  <si>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</si>
  <si>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</si>
  <si>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</si>
  <si>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</si>
  <si>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</si>
  <si>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</si>
  <si>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</si>
  <si>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</si>
  <si>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</si>
  <si>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</si>
  <si>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</si>
  <si>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</si>
  <si>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</si>
  <si>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</si>
  <si>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</si>
  <si>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</si>
  <si>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</si>
  <si>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</si>
  <si>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</si>
  <si>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</si>
  <si>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</si>
  <si>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</si>
  <si>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</si>
  <si>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</si>
  <si>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</si>
  <si>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</si>
  <si>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</si>
  <si>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</si>
  <si>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</si>
  <si>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</si>
  <si>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</si>
  <si>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</si>
  <si>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</si>
  <si>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</si>
  <si>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</si>
  <si>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</si>
  <si>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</si>
  <si>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</si>
  <si>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</si>
  <si>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</si>
  <si>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</si>
  <si>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</si>
  <si>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</si>
  <si>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</si>
  <si>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</si>
  <si>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</si>
  <si>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</si>
  <si>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</si>
  <si>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</si>
  <si>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</si>
  <si>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</si>
  <si>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</si>
  <si>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</si>
  <si>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</si>
  <si>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</si>
  <si>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</si>
  <si>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</si>
  <si>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</si>
  <si>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</si>
  <si>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</si>
  <si>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</si>
  <si>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</si>
  <si>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</si>
  <si>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</si>
  <si>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</si>
  <si>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</si>
  <si>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</si>
  <si>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</si>
  <si>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</si>
  <si>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</si>
  <si>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</si>
  <si>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</si>
  <si>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</si>
  <si>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</si>
  <si>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</si>
  <si>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</si>
  <si>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</si>
  <si>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</si>
  <si>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</si>
  <si>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</si>
  <si>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</si>
  <si>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</si>
  <si>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</si>
  <si>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</si>
  <si>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</si>
  <si>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</si>
  <si>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</si>
  <si>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</si>
  <si>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</si>
  <si>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</si>
  <si>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</si>
  <si>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</si>
  <si>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</si>
  <si>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</si>
  <si>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</si>
  <si>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</si>
  <si>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</si>
  <si>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</si>
  <si>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</si>
  <si>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</si>
  <si>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</si>
  <si>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</si>
  <si>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</si>
  <si>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</si>
  <si>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</si>
  <si>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</si>
  <si>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</si>
  <si>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</si>
  <si>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</si>
  <si>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</si>
  <si>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</si>
  <si>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</si>
  <si>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</si>
  <si>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</si>
  <si>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</si>
  <si>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</si>
  <si>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</si>
  <si>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</si>
  <si>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</si>
  <si>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</si>
  <si>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</si>
  <si>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</si>
  <si>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</si>
  <si>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</si>
  <si>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</si>
  <si>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</si>
  <si>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</si>
  <si>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</si>
  <si>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</si>
  <si>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</si>
  <si>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</si>
  <si>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</si>
  <si>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</si>
  <si>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</si>
  <si>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</si>
  <si>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</si>
  <si>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</si>
  <si>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</si>
  <si>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</si>
  <si>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</si>
  <si>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</si>
  <si>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</si>
  <si>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</si>
  <si>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</si>
  <si>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</si>
  <si>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</si>
  <si>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</si>
  <si>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</si>
  <si>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</si>
  <si>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</si>
  <si>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</si>
  <si>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</si>
  <si>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</si>
  <si>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</si>
  <si>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</si>
  <si>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</si>
  <si>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</si>
  <si>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</si>
  <si>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</si>
  <si>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</si>
  <si>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</si>
  <si>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</si>
  <si>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</si>
  <si>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</si>
  <si>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</si>
  <si>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</si>
  <si>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</si>
  <si>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</si>
  <si>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</si>
  <si>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</si>
  <si>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</si>
  <si>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</si>
  <si>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</si>
  <si>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</si>
  <si>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</si>
  <si>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</si>
  <si>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</si>
  <si>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</si>
  <si>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</si>
  <si>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</si>
  <si>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</si>
  <si>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</si>
  <si>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</si>
  <si>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</si>
  <si>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</si>
  <si>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</si>
  <si>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</si>
  <si>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</si>
  <si>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</si>
  <si>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</si>
  <si>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</si>
  <si>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</si>
  <si>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</si>
  <si>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</si>
  <si>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</si>
  <si>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</si>
  <si>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</si>
  <si>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</si>
  <si>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</si>
  <si>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</si>
  <si>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</si>
  <si>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</si>
  <si>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</si>
  <si>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</si>
  <si>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</si>
  <si>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</si>
  <si>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</si>
  <si>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</si>
  <si>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</si>
  <si>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</si>
  <si>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</si>
  <si>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</si>
  <si>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</si>
  <si>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</si>
  <si>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</si>
  <si>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</si>
  <si>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</si>
  <si>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</si>
  <si>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</si>
  <si>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</si>
  <si>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</si>
  <si>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</si>
  <si>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</si>
  <si>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</si>
  <si>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</si>
  <si>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</si>
  <si>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</si>
  <si>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</si>
  <si>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</si>
  <si>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</si>
  <si>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</si>
  <si>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</si>
  <si>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</si>
  <si>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</si>
  <si>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</si>
  <si>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</si>
  <si>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</si>
  <si>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</si>
  <si>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</si>
  <si>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</si>
  <si>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</si>
  <si>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</si>
  <si>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</si>
  <si>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</si>
  <si>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</si>
  <si>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</si>
  <si>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</si>
  <si>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</si>
  <si>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</si>
  <si>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</si>
  <si>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</si>
  <si>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</si>
  <si>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</si>
  <si>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</si>
  <si>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</si>
  <si>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</si>
  <si>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</si>
  <si>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</si>
  <si>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</si>
  <si>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</si>
  <si>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</si>
  <si>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</si>
  <si>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</si>
  <si>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</si>
  <si>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</si>
  <si>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</si>
  <si>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</si>
  <si>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</si>
  <si>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</si>
  <si>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</si>
  <si>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</si>
  <si>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</si>
  <si>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</si>
  <si>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</si>
  <si>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</si>
  <si>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</si>
  <si>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</si>
  <si>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</si>
  <si>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</si>
  <si>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</si>
  <si>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</si>
  <si>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</si>
  <si>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</si>
  <si>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</si>
  <si>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</si>
  <si>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</si>
  <si>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</si>
  <si>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</si>
  <si>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</si>
  <si>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</si>
  <si>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</si>
  <si>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</si>
  <si>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</si>
  <si>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</si>
  <si>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</si>
  <si>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</si>
  <si>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</si>
  <si>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</si>
  <si>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</si>
  <si>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</si>
  <si>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</si>
  <si>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</si>
  <si>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</si>
  <si>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</si>
  <si>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</si>
  <si>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</si>
  <si>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</si>
  <si>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</si>
  <si>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</si>
  <si>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</si>
  <si>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</si>
  <si>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</si>
  <si>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</si>
  <si>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</si>
  <si>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</si>
  <si>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</si>
  <si>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</si>
  <si>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</si>
  <si>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</si>
  <si>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</si>
  <si>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</si>
  <si>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</si>
  <si>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</si>
  <si>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</si>
  <si>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</si>
  <si>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</si>
  <si>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</si>
  <si>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</si>
  <si>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</si>
  <si>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</si>
  <si>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</si>
  <si>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</si>
  <si>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</si>
  <si>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</si>
  <si>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</si>
  <si>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</si>
  <si>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</si>
  <si>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</si>
  <si>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</si>
  <si>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</si>
  <si>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</si>
  <si>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</si>
  <si>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</si>
  <si>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</si>
  <si>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</si>
  <si>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</si>
  <si>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</si>
  <si>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</si>
  <si>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</si>
  <si>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</si>
  <si>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</si>
  <si>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</si>
  <si>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</si>
  <si>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</si>
  <si>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</si>
  <si>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</si>
  <si>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</si>
  <si>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</si>
  <si>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</si>
  <si>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</si>
  <si>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</si>
  <si>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</si>
  <si>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</si>
  <si>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</si>
  <si>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</si>
  <si>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</si>
  <si>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</si>
  <si>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</si>
  <si>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</si>
  <si>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</si>
  <si>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</si>
  <si>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</si>
  <si>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</si>
  <si>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</si>
  <si>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</si>
  <si>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</si>
  <si>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</si>
  <si>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</si>
  <si>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</si>
  <si>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</si>
  <si>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</si>
  <si>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</si>
  <si>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</si>
  <si>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</si>
  <si>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</si>
  <si>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</si>
  <si>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</si>
  <si>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</si>
  <si>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</si>
  <si>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</si>
  <si>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</si>
  <si>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</si>
  <si>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</si>
  <si>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</si>
  <si>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</si>
  <si>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</si>
  <si>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</si>
  <si>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</si>
  <si>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</si>
  <si>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</si>
  <si>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</si>
  <si>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</si>
  <si>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</si>
  <si>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</si>
  <si>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</si>
  <si>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</si>
  <si>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</si>
  <si>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</si>
  <si>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</si>
  <si>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</si>
  <si>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</si>
  <si>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</si>
  <si>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</si>
  <si>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</si>
  <si>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</si>
  <si>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</si>
  <si>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</si>
  <si>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</si>
  <si>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</si>
  <si>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</si>
  <si>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</si>
  <si>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</si>
  <si>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</si>
  <si>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</si>
  <si>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</si>
  <si>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</si>
  <si>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</si>
  <si>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</si>
  <si>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</si>
  <si>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</si>
  <si>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</si>
  <si>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</si>
  <si>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</si>
  <si>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</si>
  <si>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</si>
  <si>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</si>
  <si>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</si>
  <si>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</si>
  <si>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</si>
  <si>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</si>
  <si>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</si>
  <si>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</si>
  <si>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</si>
  <si>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</si>
  <si>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</si>
  <si>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</si>
  <si>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</si>
  <si>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</si>
  <si>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</si>
  <si>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</si>
  <si>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</si>
  <si>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</si>
  <si>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</si>
  <si>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</si>
  <si>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</si>
  <si>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</si>
  <si>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</si>
  <si>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</si>
  <si>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</si>
  <si>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</si>
  <si>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</si>
  <si>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</si>
  <si>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</si>
  <si>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</si>
  <si>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</si>
  <si>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</si>
  <si>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</si>
  <si>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</si>
  <si>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</si>
  <si>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</si>
  <si>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</si>
  <si>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</si>
  <si>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</si>
  <si>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</si>
  <si>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</si>
  <si>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</si>
  <si>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</si>
  <si>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</si>
  <si>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</si>
  <si>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</si>
  <si>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</si>
  <si>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</si>
  <si>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</si>
  <si>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</si>
  <si>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</si>
  <si>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</si>
  <si>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</si>
  <si>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</si>
  <si>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</si>
  <si>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</si>
  <si>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</si>
  <si>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</si>
  <si>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</si>
  <si>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</si>
  <si>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</si>
  <si>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</si>
  <si>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</si>
  <si>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</si>
  <si>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</si>
  <si>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</si>
  <si>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</si>
  <si>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</si>
  <si>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</si>
  <si>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</si>
  <si>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</si>
  <si>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</si>
  <si>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</si>
  <si>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</si>
  <si>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</si>
  <si>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</si>
  <si>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</si>
  <si>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</si>
  <si>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</si>
  <si>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</si>
  <si>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</si>
  <si>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</si>
  <si>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</si>
  <si>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</si>
  <si>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</si>
  <si>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</si>
  <si>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</si>
  <si>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</si>
  <si>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</si>
  <si>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</si>
  <si>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</si>
  <si>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</si>
  <si>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</si>
  <si>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</si>
  <si>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</si>
  <si>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</si>
  <si>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</si>
  <si>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</si>
  <si>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</si>
  <si>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</si>
  <si>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</si>
  <si>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</si>
  <si>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</si>
  <si>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</si>
  <si>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</si>
  <si>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</si>
  <si>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</si>
  <si>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</si>
  <si>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</si>
  <si>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</si>
  <si>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</si>
  <si>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</si>
  <si>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</si>
  <si>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</si>
  <si>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</si>
  <si>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</si>
  <si>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</si>
  <si>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</si>
  <si>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</si>
  <si>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</si>
  <si>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</si>
  <si>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</si>
  <si>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</si>
  <si>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</si>
  <si>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</si>
  <si>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</si>
  <si>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</si>
  <si>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</si>
  <si>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</si>
  <si>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</si>
  <si>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</si>
  <si>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</si>
  <si>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</si>
  <si>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</si>
  <si>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</si>
  <si>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</si>
  <si>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</si>
  <si>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</si>
  <si>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</si>
  <si>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</si>
  <si>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</si>
  <si>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</si>
  <si>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</si>
  <si>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</si>
  <si>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</si>
  <si>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</si>
  <si>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</si>
  <si>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</si>
  <si>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</si>
  <si>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</si>
  <si>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</si>
  <si>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</si>
  <si>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</si>
  <si>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</si>
  <si>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</si>
  <si>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</si>
  <si>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</si>
  <si>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</si>
  <si>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</si>
  <si>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</si>
  <si>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</si>
  <si>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</si>
  <si>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</si>
  <si>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</si>
  <si>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</si>
  <si>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</si>
  <si>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</si>
  <si>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</si>
  <si>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</si>
  <si>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</si>
  <si>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</si>
  <si>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</si>
  <si>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</si>
  <si>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</si>
  <si>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</si>
  <si>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</si>
  <si>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</si>
  <si>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</si>
  <si>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</si>
  <si>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</si>
  <si>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</si>
  <si>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</si>
  <si>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</si>
  <si>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</si>
  <si>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</si>
  <si>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</si>
  <si>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</si>
  <si>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</si>
  <si>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</si>
  <si>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</si>
  <si>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</si>
  <si>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</si>
  <si>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</si>
  <si>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</si>
  <si>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</si>
  <si>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</si>
  <si>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</si>
  <si>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</si>
  <si>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</si>
  <si>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</si>
  <si>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</si>
  <si>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</si>
  <si>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</si>
  <si>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</si>
  <si>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</si>
  <si>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</si>
  <si>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</si>
  <si>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</si>
  <si>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</si>
  <si>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</si>
  <si>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</si>
  <si>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</si>
  <si>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</si>
  <si>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</si>
  <si>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</si>
  <si>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</si>
  <si>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</si>
  <si>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</si>
  <si>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</si>
  <si>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</si>
  <si>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</si>
  <si>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</si>
  <si>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</si>
  <si>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</si>
  <si>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</si>
  <si>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</si>
  <si>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</si>
  <si>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</si>
  <si>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</si>
  <si>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</si>
  <si>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</si>
  <si>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</si>
  <si>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</si>
  <si>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</si>
  <si>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</si>
  <si>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</si>
  <si>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</si>
  <si>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</si>
  <si>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</si>
  <si>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</si>
  <si>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</si>
  <si>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</si>
  <si>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</si>
  <si>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</si>
  <si>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</si>
  <si>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</si>
  <si>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</si>
  <si>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</si>
  <si>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</si>
  <si>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</si>
  <si>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</si>
  <si>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</si>
  <si>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</si>
  <si>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</si>
  <si>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</si>
  <si>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</si>
  <si>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</si>
  <si>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</si>
  <si>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</si>
  <si>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</si>
  <si>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</si>
  <si>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</si>
  <si>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</si>
  <si>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</si>
  <si>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</si>
  <si>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</si>
  <si>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</si>
  <si>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</si>
  <si>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</si>
  <si>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</si>
  <si>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</si>
  <si>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</si>
  <si>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</si>
  <si>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</si>
  <si>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</si>
  <si>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</si>
  <si>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</si>
  <si>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</si>
  <si>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</si>
  <si>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</si>
  <si>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</si>
  <si>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</si>
  <si>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</si>
  <si>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</si>
  <si>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</si>
  <si>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</si>
  <si>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</si>
  <si>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</si>
  <si>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</si>
  <si>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</si>
  <si>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</si>
  <si>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</si>
  <si>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</si>
  <si>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</si>
  <si>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</si>
  <si>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</si>
  <si>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</si>
  <si>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</si>
  <si>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</si>
  <si>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</si>
  <si>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</si>
  <si>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</si>
  <si>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</si>
  <si>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</si>
  <si>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</si>
  <si>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</si>
  <si>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</si>
  <si>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</si>
  <si>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</si>
  <si>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</si>
  <si>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</si>
  <si>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</si>
  <si>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</si>
  <si>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</si>
  <si>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</si>
  <si>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</si>
  <si>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</si>
  <si>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</si>
  <si>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</si>
  <si>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</si>
  <si>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</si>
  <si>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</si>
  <si>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</si>
  <si>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</si>
  <si>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</si>
  <si>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</si>
  <si>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</si>
  <si>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</si>
  <si>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</si>
  <si>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</si>
  <si>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</si>
  <si>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</si>
  <si>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</si>
  <si>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</si>
  <si>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</si>
  <si>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</si>
  <si>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</si>
  <si>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</si>
  <si>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</si>
  <si>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</si>
  <si>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</si>
  <si>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</si>
  <si>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</si>
  <si>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</si>
  <si>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</si>
  <si>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</si>
  <si>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</si>
  <si>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</si>
  <si>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</si>
  <si>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</si>
  <si>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</si>
  <si>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</si>
  <si>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</si>
  <si>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</si>
  <si>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</si>
  <si>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</si>
  <si>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</si>
  <si>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</si>
  <si>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</si>
  <si>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</si>
  <si>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</si>
  <si>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</si>
  <si>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</si>
  <si>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</si>
  <si>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</si>
  <si>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</si>
  <si>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</si>
  <si>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</si>
  <si>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</si>
  <si>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</si>
  <si>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</si>
  <si>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</si>
  <si>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</si>
  <si>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</si>
  <si>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</si>
  <si>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</si>
  <si>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</si>
  <si>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</si>
  <si>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</si>
  <si>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</si>
  <si>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</si>
  <si>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</si>
  <si>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</si>
  <si>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</si>
  <si>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</si>
  <si>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</si>
  <si>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</si>
  <si>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</si>
  <si>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</si>
  <si>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</si>
  <si>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</si>
  <si>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</si>
  <si>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</si>
  <si>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</si>
  <si>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</si>
  <si>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</si>
  <si>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</si>
  <si>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</si>
  <si>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</si>
  <si>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</si>
  <si>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</si>
  <si>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</si>
  <si>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</si>
  <si>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</si>
  <si>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</si>
  <si>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</si>
  <si>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</si>
  <si>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</si>
  <si>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</si>
  <si>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</si>
  <si>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</si>
  <si>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</si>
  <si>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</si>
  <si>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</si>
  <si>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</si>
  <si>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</si>
  <si>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</si>
  <si>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</si>
  <si>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</si>
  <si>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</si>
  <si>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</si>
  <si>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</si>
  <si>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</si>
  <si>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</si>
  <si>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</si>
  <si>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</si>
  <si>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</si>
  <si>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</si>
  <si>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</si>
  <si>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</si>
  <si>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</si>
  <si>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</si>
  <si>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</si>
  <si>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</si>
  <si>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</si>
  <si>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</si>
  <si>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</si>
  <si>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</si>
  <si>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</si>
  <si>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</si>
  <si>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</si>
  <si>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</si>
  <si>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</si>
  <si>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</si>
  <si>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</si>
  <si>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</si>
  <si>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</si>
  <si>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</si>
  <si>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</si>
  <si>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</si>
  <si>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</si>
  <si>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</si>
  <si>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</si>
  <si>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</si>
  <si>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</si>
  <si>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</si>
  <si>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</si>
  <si>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</si>
  <si>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</si>
  <si>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</si>
  <si>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</si>
  <si>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</si>
  <si>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</si>
  <si>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</si>
  <si>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</si>
  <si>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</si>
  <si>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</si>
  <si>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</si>
  <si>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</si>
  <si>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</si>
  <si>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</si>
  <si>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</si>
  <si>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</si>
  <si>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</si>
  <si>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</si>
  <si>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</si>
  <si>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</si>
  <si>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</si>
  <si>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</si>
  <si>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</si>
  <si>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</si>
  <si>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</si>
  <si>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</si>
  <si>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</si>
  <si>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</si>
  <si>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</si>
  <si>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</si>
  <si>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</si>
  <si>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</si>
  <si>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</si>
  <si>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</si>
  <si>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</si>
  <si>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</si>
  <si>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</si>
  <si>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</si>
  <si>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</si>
  <si>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</si>
  <si>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</si>
  <si>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</si>
  <si>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</si>
  <si>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</si>
  <si>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</si>
  <si>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</si>
  <si>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</si>
  <si>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</si>
  <si>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</si>
  <si>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</si>
  <si>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</si>
  <si>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</si>
  <si>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</si>
  <si>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</si>
  <si>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</si>
  <si>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</si>
  <si>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</si>
  <si>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</si>
  <si>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</si>
  <si>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</si>
  <si>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</si>
  <si>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</si>
  <si>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</si>
  <si>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</si>
  <si>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</si>
  <si>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</si>
  <si>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</si>
  <si>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</si>
  <si>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</si>
  <si>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</si>
  <si>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</si>
  <si>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</si>
  <si>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</si>
  <si>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</si>
  <si>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</si>
  <si>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</si>
  <si>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</si>
  <si>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</si>
  <si>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</si>
  <si>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</si>
  <si>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</si>
  <si>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</si>
  <si>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</si>
  <si>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</si>
  <si>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</si>
  <si>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</si>
  <si>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</si>
  <si>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</si>
  <si>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</si>
  <si>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</si>
  <si>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</si>
  <si>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</si>
  <si>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</si>
  <si>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</si>
  <si>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</si>
  <si>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</si>
  <si>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</si>
  <si>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</si>
  <si>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</si>
  <si>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</si>
  <si>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</si>
  <si>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</si>
  <si>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</si>
  <si>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</si>
  <si>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</si>
  <si>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</si>
  <si>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</si>
  <si>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</si>
  <si>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</si>
  <si>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</si>
  <si>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</si>
  <si>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</si>
  <si>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</si>
  <si>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</si>
  <si>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</si>
  <si>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</si>
  <si>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</si>
  <si>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</si>
  <si>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</si>
  <si>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</si>
  <si>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</si>
  <si>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</si>
  <si>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</si>
  <si>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</si>
  <si>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</si>
  <si>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</si>
  <si>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</si>
  <si>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</si>
  <si>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</si>
  <si>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</si>
  <si>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</si>
  <si>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</si>
  <si>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</si>
  <si>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</si>
  <si>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</si>
  <si>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</si>
  <si>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</si>
  <si>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</si>
  <si>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</si>
  <si>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</si>
  <si>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</si>
  <si>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</si>
  <si>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</si>
  <si>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</si>
  <si>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</si>
  <si>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</si>
  <si>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</si>
  <si>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</si>
  <si>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</si>
  <si>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</si>
  <si>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</si>
  <si>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</si>
  <si>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</si>
  <si>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</si>
  <si>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</si>
  <si>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</si>
  <si>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</si>
  <si>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</si>
  <si>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</si>
  <si>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</si>
  <si>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</si>
  <si>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</si>
  <si>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</si>
  <si>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</si>
  <si>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</si>
  <si>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</si>
  <si>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</si>
  <si>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</si>
  <si>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</si>
  <si>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</si>
  <si>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</si>
  <si>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</si>
  <si>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</si>
  <si>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</si>
  <si>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</si>
  <si>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</si>
  <si>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</si>
  <si>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</si>
  <si>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</si>
  <si>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</si>
  <si>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</si>
  <si>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</si>
  <si>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</si>
  <si>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</si>
  <si>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</si>
  <si>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</si>
  <si>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</si>
  <si>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</si>
  <si>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</si>
  <si>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</si>
  <si>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</si>
  <si>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</si>
  <si>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</si>
  <si>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</si>
  <si>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</si>
  <si>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</si>
  <si>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</si>
  <si>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</si>
  <si>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</si>
  <si>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</si>
  <si>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</si>
  <si>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</si>
  <si>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</si>
  <si>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</si>
  <si>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</si>
  <si>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</si>
  <si>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</si>
  <si>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</si>
  <si>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</si>
  <si>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</si>
  <si>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</si>
  <si>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</si>
  <si>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</si>
  <si>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</si>
  <si>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</si>
  <si>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</si>
  <si>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</si>
  <si>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</si>
  <si>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</si>
  <si>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</si>
  <si>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</si>
  <si>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</si>
  <si>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</si>
  <si>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</si>
  <si>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</si>
  <si>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</si>
  <si>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</si>
  <si>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</si>
  <si>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</si>
  <si>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</si>
  <si>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</si>
  <si>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</si>
  <si>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</si>
  <si>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</si>
  <si>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</si>
  <si>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</si>
  <si>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</si>
  <si>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</si>
  <si>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</si>
  <si>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</si>
  <si>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</si>
  <si>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</si>
  <si>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</si>
  <si>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</si>
  <si>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</si>
  <si>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</si>
  <si>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</si>
  <si>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</si>
  <si>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</si>
  <si>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</si>
  <si>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</si>
  <si>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</si>
  <si>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</si>
  <si>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</si>
  <si>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</si>
  <si>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</si>
  <si>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</si>
  <si>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</si>
  <si>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</si>
  <si>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</si>
  <si>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</si>
  <si>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</si>
  <si>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</si>
  <si>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</si>
  <si>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</si>
  <si>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</si>
  <si>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</si>
  <si>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</si>
  <si>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</si>
  <si>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</si>
  <si>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</si>
  <si>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</si>
  <si>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</si>
  <si>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</si>
  <si>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</si>
  <si>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</si>
  <si>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</si>
  <si>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</si>
  <si>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</si>
  <si>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</si>
  <si>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</si>
  <si>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</si>
  <si>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</si>
  <si>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</si>
  <si>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</si>
  <si>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</si>
  <si>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</si>
  <si>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</si>
  <si>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</si>
  <si>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</si>
  <si>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</si>
  <si>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</si>
  <si>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</si>
  <si>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</si>
  <si>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</si>
  <si>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</si>
  <si>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</si>
  <si>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</si>
  <si>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</si>
  <si>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</si>
  <si>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</si>
  <si>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</si>
  <si>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</si>
  <si>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</si>
  <si>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</si>
  <si>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</si>
  <si>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</si>
  <si>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</si>
  <si>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</si>
  <si>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</si>
  <si>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</si>
  <si>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</si>
  <si>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</si>
  <si>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</si>
  <si>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</si>
  <si>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</si>
  <si>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</si>
  <si>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</si>
  <si>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</si>
  <si>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</si>
  <si>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</si>
  <si>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</si>
  <si>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</si>
  <si>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</si>
  <si>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</si>
  <si>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</si>
  <si>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</si>
  <si>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</si>
  <si>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</si>
  <si>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</si>
  <si>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</si>
  <si>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</si>
  <si>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</si>
  <si>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</si>
  <si>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</si>
  <si>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</si>
  <si>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</si>
  <si>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</si>
  <si>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</si>
  <si>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</si>
  <si>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</si>
  <si>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</si>
  <si>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</si>
  <si>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</si>
  <si>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</si>
  <si>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</si>
  <si>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</si>
  <si>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</si>
  <si>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</si>
  <si>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</si>
  <si>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</si>
  <si>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</si>
  <si>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</si>
  <si>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</si>
  <si>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</si>
  <si>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</si>
  <si>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</si>
  <si>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</si>
  <si>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</si>
  <si>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</si>
  <si>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</si>
  <si>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</si>
  <si>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</si>
  <si>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</si>
  <si>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</si>
  <si>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</si>
  <si>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</si>
  <si>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</si>
  <si>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</si>
  <si>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</si>
  <si>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</si>
  <si>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</si>
  <si>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</si>
  <si>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</si>
  <si>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</si>
  <si>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</si>
  <si>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</si>
  <si>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</si>
  <si>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</si>
  <si>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</si>
  <si>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</si>
  <si>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</si>
  <si>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</si>
  <si>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</si>
  <si>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</si>
  <si>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</si>
  <si>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</si>
  <si>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</si>
  <si>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</si>
  <si>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</si>
  <si>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</si>
  <si>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</si>
  <si>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</si>
  <si>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</si>
  <si>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</si>
  <si>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</si>
  <si>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</si>
  <si>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</si>
  <si>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</si>
  <si>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</si>
  <si>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</si>
  <si>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</si>
  <si>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</si>
  <si>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</si>
  <si>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</si>
  <si>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</si>
  <si>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</si>
  <si>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</si>
  <si>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</si>
  <si>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</si>
  <si>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</si>
  <si>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</si>
  <si>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</si>
  <si>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</si>
  <si>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</si>
  <si>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</si>
  <si>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</si>
  <si>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</si>
  <si>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</si>
  <si>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</si>
  <si>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</si>
  <si>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</si>
  <si>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</si>
  <si>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</si>
  <si>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</si>
  <si>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</si>
  <si>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</si>
  <si>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</si>
  <si>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</si>
  <si>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</si>
  <si>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</si>
  <si>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</si>
  <si>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</si>
  <si>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</si>
  <si>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</si>
  <si>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</si>
  <si>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</si>
  <si>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</si>
  <si>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</si>
  <si>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</si>
  <si>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</si>
  <si>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</si>
  <si>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</si>
  <si>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</si>
  <si>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</si>
  <si>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</si>
  <si>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</si>
  <si>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</si>
  <si>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</si>
  <si>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</si>
  <si>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</si>
  <si>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</si>
  <si>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</si>
  <si>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</si>
  <si>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</si>
  <si>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</si>
  <si>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</si>
  <si>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</si>
  <si>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</si>
  <si>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</si>
  <si>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</si>
  <si>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</si>
  <si>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</si>
  <si>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</si>
  <si>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</si>
  <si>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</si>
  <si>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</si>
  <si>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</si>
  <si>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</si>
  <si>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</si>
  <si>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</si>
  <si>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</si>
  <si>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</si>
  <si>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</si>
  <si>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</si>
  <si>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</si>
  <si>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</si>
  <si>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</si>
  <si>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</si>
  <si>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</si>
  <si>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</si>
  <si>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</si>
  <si>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</si>
  <si>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</si>
  <si>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</si>
  <si>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</si>
  <si>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</si>
  <si>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</si>
  <si>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</si>
  <si>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</si>
  <si>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</si>
  <si>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</si>
  <si>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</si>
  <si>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</si>
  <si>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</si>
  <si>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</si>
  <si>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</si>
  <si>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</si>
  <si>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</si>
  <si>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</si>
  <si>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</si>
  <si>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</si>
  <si>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</si>
  <si>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</si>
  <si>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</si>
  <si>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</si>
  <si>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</si>
  <si>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</si>
  <si>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</si>
  <si>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</si>
  <si>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</si>
  <si>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</si>
  <si>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</si>
  <si>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</si>
  <si>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</si>
  <si>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</si>
  <si>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</si>
  <si>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</si>
  <si>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</si>
  <si>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</si>
  <si>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</si>
  <si>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</si>
  <si>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</si>
  <si>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</si>
  <si>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</si>
  <si>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</si>
  <si>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</si>
  <si>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</si>
  <si>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</si>
  <si>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</si>
  <si>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</si>
  <si>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</si>
  <si>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</si>
  <si>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</si>
  <si>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</si>
  <si>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</si>
  <si>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</si>
  <si>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</si>
  <si>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</si>
  <si>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</si>
  <si>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</si>
  <si>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</si>
  <si>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</si>
  <si>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</si>
  <si>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</si>
  <si>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</si>
  <si>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</si>
  <si>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</si>
  <si>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</si>
  <si>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</si>
  <si>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</si>
  <si>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</si>
  <si>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</si>
  <si>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</si>
  <si>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</si>
  <si>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</si>
  <si>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</si>
  <si>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</si>
  <si>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</si>
  <si>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</si>
  <si>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</si>
  <si>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</si>
  <si>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</si>
  <si>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</si>
  <si>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</si>
  <si>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</si>
  <si>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</si>
  <si>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</si>
  <si>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</si>
  <si>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</si>
  <si>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</si>
  <si>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</si>
  <si>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</si>
  <si>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</si>
  <si>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</si>
  <si>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</si>
  <si>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</si>
  <si>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</si>
  <si>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</si>
  <si>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</si>
  <si>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</si>
  <si>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</si>
  <si>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</si>
  <si>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</si>
  <si>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</si>
  <si>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</si>
  <si>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</si>
  <si>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</si>
  <si>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</si>
  <si>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</si>
  <si>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</si>
  <si>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</si>
  <si>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</si>
  <si>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</si>
  <si>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</si>
  <si>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</si>
  <si>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</si>
  <si>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</si>
  <si>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</si>
  <si>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</si>
  <si>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</si>
  <si>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</si>
  <si>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</si>
  <si>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</si>
  <si>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</si>
  <si>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</si>
  <si>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</si>
  <si>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</si>
  <si>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</si>
  <si>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</si>
  <si>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</si>
  <si>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</si>
  <si>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</si>
  <si>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</si>
  <si>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</si>
  <si>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</si>
  <si>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</si>
  <si>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</si>
  <si>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</si>
  <si>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</si>
  <si>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</si>
  <si>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</si>
  <si>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</si>
  <si>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</si>
  <si>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</si>
  <si>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</si>
  <si>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</si>
  <si>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</si>
  <si>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</si>
  <si>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</si>
  <si>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</si>
  <si>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</si>
  <si>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</si>
  <si>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</si>
  <si>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</si>
  <si>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</si>
  <si>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</si>
  <si>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</si>
  <si>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</si>
  <si>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</si>
  <si>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</si>
  <si>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</si>
  <si>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</si>
  <si>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</si>
  <si>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</si>
  <si>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</si>
  <si>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</si>
  <si>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</si>
  <si>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</si>
  <si>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</si>
  <si>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</si>
  <si>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</si>
  <si>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</si>
  <si>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</si>
  <si>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</si>
  <si>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</si>
  <si>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</si>
  <si>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</si>
  <si>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</si>
  <si>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</si>
  <si>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</si>
  <si>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</si>
  <si>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</si>
  <si>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</si>
  <si>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</si>
  <si>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</si>
  <si>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</si>
  <si>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</si>
  <si>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</si>
  <si>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</si>
  <si>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</si>
  <si>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</si>
  <si>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</si>
  <si>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</si>
  <si>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</si>
  <si>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</si>
  <si>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</si>
  <si>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</si>
  <si>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</si>
  <si>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</si>
  <si>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</si>
  <si>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</si>
  <si>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</si>
  <si>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</si>
  <si>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</si>
  <si>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</si>
  <si>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</si>
  <si>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</si>
  <si>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</si>
  <si>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</si>
  <si>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</si>
  <si>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</si>
  <si>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</si>
  <si>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</si>
  <si>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</si>
  <si>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</si>
  <si>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</si>
  <si>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</si>
  <si>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</si>
  <si>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</si>
  <si>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</si>
  <si>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</si>
  <si>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</si>
  <si>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</si>
  <si>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</si>
  <si>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</si>
  <si>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</si>
  <si>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</si>
  <si>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</si>
  <si>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</si>
  <si>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</si>
  <si>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</si>
  <si>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</si>
  <si>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</si>
  <si>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</si>
  <si>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</si>
  <si>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</si>
  <si>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</si>
  <si>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</si>
  <si>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</si>
  <si>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</si>
  <si>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</si>
  <si>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</si>
  <si>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</si>
  <si>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</si>
  <si>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</si>
  <si>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</si>
  <si>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</si>
  <si>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</si>
  <si>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</si>
  <si>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</si>
  <si>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</si>
  <si>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</si>
  <si>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</si>
  <si>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</si>
  <si>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</si>
  <si>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</si>
  <si>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</si>
  <si>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</si>
  <si>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</si>
  <si>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</si>
  <si>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</si>
  <si>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</si>
  <si>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</si>
  <si>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</si>
  <si>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</si>
  <si>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</si>
  <si>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</si>
  <si>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</si>
  <si>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</si>
  <si>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</si>
  <si>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</si>
  <si>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</si>
  <si>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</si>
  <si>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</si>
  <si>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</si>
  <si>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</si>
  <si>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</si>
  <si>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</si>
  <si>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</si>
  <si>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</si>
  <si>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</si>
  <si>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</si>
  <si>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</si>
  <si>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</si>
  <si>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</si>
  <si>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</si>
  <si>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</si>
  <si>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</si>
  <si>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</si>
  <si>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</si>
  <si>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</si>
  <si>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</si>
  <si>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</si>
  <si>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</si>
  <si>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</si>
  <si>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</si>
  <si>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</si>
  <si>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</si>
  <si>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</si>
  <si>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</si>
  <si>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</si>
  <si>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</si>
  <si>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</si>
  <si>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</si>
  <si>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</si>
  <si>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</si>
  <si>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</si>
  <si>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</si>
  <si>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</si>
  <si>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</si>
  <si>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</si>
  <si>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</si>
  <si>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</si>
  <si>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</si>
  <si>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</si>
  <si>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</si>
  <si>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</si>
  <si>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</si>
  <si>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</si>
  <si>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</si>
  <si>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</si>
  <si>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</si>
  <si>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</si>
  <si>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</si>
  <si>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</si>
  <si>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</si>
  <si>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</si>
  <si>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</si>
  <si>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</si>
  <si>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</si>
  <si>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</si>
  <si>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</si>
  <si>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</si>
  <si>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</si>
  <si>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</si>
  <si>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</si>
  <si>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</si>
  <si>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</si>
  <si>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</si>
  <si>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</si>
  <si>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</si>
  <si>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</si>
  <si>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</si>
  <si>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</si>
  <si>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</si>
  <si>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</si>
  <si>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</si>
  <si>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</si>
  <si>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</si>
  <si>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</si>
  <si>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</si>
  <si>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</si>
  <si>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</si>
  <si>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</si>
  <si>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</si>
  <si>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</si>
  <si>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</si>
  <si>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</si>
  <si>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</si>
  <si>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</si>
  <si>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</si>
  <si>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</si>
  <si>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</si>
  <si>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</si>
  <si>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</si>
  <si>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</si>
  <si>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</si>
  <si>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</si>
  <si>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</si>
  <si>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</si>
  <si>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</si>
  <si>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</si>
  <si>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</si>
  <si>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</si>
  <si>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</si>
  <si>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</si>
  <si>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</si>
  <si>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</si>
  <si>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</si>
  <si>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</si>
  <si>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</si>
  <si>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</si>
  <si>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</si>
  <si>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</si>
  <si>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</si>
  <si>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</si>
  <si>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</si>
  <si>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</si>
  <si>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</si>
  <si>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</si>
  <si>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</si>
  <si>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</si>
  <si>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</si>
  <si>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</si>
  <si>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</si>
  <si>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</si>
  <si>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</si>
  <si>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</si>
  <si>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</si>
  <si>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</si>
  <si>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</si>
  <si>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</si>
  <si>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</si>
  <si>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</si>
  <si>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</si>
  <si>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</si>
  <si>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</si>
  <si>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</si>
  <si>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</si>
  <si>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</si>
  <si>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</si>
  <si>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</si>
  <si>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</si>
  <si>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</si>
  <si>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</si>
  <si>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</si>
  <si>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</si>
  <si>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</si>
  <si>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</si>
  <si>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</si>
  <si>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</si>
  <si>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</si>
  <si>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</si>
  <si>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</si>
  <si>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</si>
  <si>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</si>
  <si>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</si>
  <si>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</si>
  <si>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</si>
  <si>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</si>
  <si>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</si>
  <si>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</si>
  <si>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</si>
  <si>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</si>
  <si>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</si>
  <si>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</si>
  <si>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</si>
  <si>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</si>
  <si>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</si>
  <si>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</si>
  <si>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</si>
  <si>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</si>
  <si>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</si>
  <si>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</si>
  <si>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</si>
  <si>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</si>
  <si>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</si>
  <si>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</si>
  <si>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</si>
  <si>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</si>
  <si>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</si>
  <si>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</si>
  <si>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</si>
  <si>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</si>
  <si>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</si>
  <si>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</si>
  <si>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</si>
  <si>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</si>
  <si>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</si>
  <si>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</si>
  <si>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</si>
  <si>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</si>
  <si>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</si>
  <si>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</si>
  <si>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</si>
  <si>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</si>
  <si>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</si>
  <si>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</si>
  <si>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</si>
  <si>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</si>
  <si>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</si>
  <si>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</si>
  <si>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</si>
  <si>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</si>
  <si>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</si>
  <si>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</si>
  <si>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</si>
  <si>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</si>
  <si>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</si>
  <si>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</si>
  <si>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</si>
  <si>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</si>
  <si>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</si>
  <si>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</si>
  <si>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</si>
  <si>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</si>
  <si>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</si>
  <si>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</si>
  <si>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</si>
  <si>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</si>
  <si>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</si>
  <si>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</si>
  <si>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</si>
  <si>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</si>
  <si>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</si>
  <si>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</si>
  <si>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</si>
  <si>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</si>
  <si>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</si>
  <si>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</si>
  <si>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</si>
  <si>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</si>
  <si>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</si>
  <si>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</si>
  <si>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</si>
  <si>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</si>
  <si>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</si>
  <si>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</si>
  <si>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</si>
  <si>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</si>
  <si>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</si>
  <si>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</si>
  <si>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</si>
  <si>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</si>
  <si>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</si>
  <si>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</si>
  <si>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</si>
  <si>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</si>
  <si>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</si>
  <si>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</si>
  <si>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</si>
  <si>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</si>
  <si>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</si>
  <si>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</si>
  <si>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</si>
  <si>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</si>
  <si>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</si>
  <si>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</si>
  <si>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</si>
  <si>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</si>
  <si>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</si>
  <si>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</si>
  <si>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</si>
  <si>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</si>
  <si>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</si>
  <si>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</si>
  <si>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</si>
  <si>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</si>
  <si>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</si>
  <si>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</si>
  <si>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</si>
  <si>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</si>
  <si>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</si>
  <si>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</si>
  <si>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</si>
  <si>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</si>
  <si>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</si>
  <si>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</si>
  <si>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</si>
  <si>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</si>
  <si>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</si>
  <si>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</si>
  <si>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</si>
  <si>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</si>
  <si>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</si>
  <si>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</si>
  <si>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</si>
  <si>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</si>
  <si>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</si>
  <si>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</si>
  <si>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</si>
  <si>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</si>
  <si>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</si>
  <si>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</si>
  <si>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</si>
  <si>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</si>
  <si>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</si>
  <si>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</si>
  <si>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</si>
  <si>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</si>
  <si>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</si>
  <si>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</si>
  <si>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</si>
  <si>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</si>
  <si>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</si>
  <si>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</si>
  <si>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</si>
  <si>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</si>
  <si>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</si>
  <si>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</si>
  <si>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</si>
  <si>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</si>
  <si>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</si>
  <si>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</si>
  <si>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</si>
  <si>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</si>
  <si>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</si>
  <si>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</si>
  <si>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</si>
  <si>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</si>
  <si>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</si>
  <si>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</si>
  <si>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</si>
  <si>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</si>
  <si>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</si>
  <si>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</si>
  <si>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</si>
  <si>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</si>
  <si>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</si>
  <si>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</si>
  <si>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</si>
  <si>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</si>
  <si>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</si>
  <si>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</si>
  <si>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</si>
  <si>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</si>
  <si>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</si>
  <si>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</si>
  <si>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</si>
  <si>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</si>
  <si>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</si>
  <si>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</si>
  <si>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</si>
  <si>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</si>
  <si>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</si>
  <si>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</si>
  <si>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</si>
  <si>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</si>
  <si>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</si>
  <si>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</si>
  <si>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</si>
  <si>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</si>
  <si>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</si>
  <si>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</si>
  <si>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</si>
  <si>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</si>
  <si>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</si>
  <si>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</si>
  <si>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</si>
  <si>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</si>
  <si>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</si>
  <si>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</si>
  <si>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</si>
  <si>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</si>
  <si>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</si>
  <si>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</si>
  <si>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</si>
  <si>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</si>
  <si>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</si>
  <si>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</si>
  <si>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</si>
  <si>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</si>
  <si>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</si>
  <si>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</si>
  <si>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</si>
  <si>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</si>
  <si>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</si>
  <si>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</si>
  <si>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</si>
  <si>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</si>
  <si>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</si>
  <si>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</si>
  <si>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</si>
  <si>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</si>
  <si>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</si>
  <si>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</si>
  <si>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</si>
  <si>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</si>
  <si>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</si>
  <si>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</si>
  <si>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</si>
  <si>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</si>
  <si>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</si>
  <si>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</si>
  <si>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</si>
  <si>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</si>
  <si>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</si>
  <si>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</si>
  <si>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</si>
  <si>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</si>
  <si>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</si>
  <si>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</si>
  <si>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</si>
  <si>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</si>
  <si>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</si>
  <si>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</si>
  <si>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</si>
  <si>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</si>
  <si>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</si>
  <si>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</si>
  <si>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</si>
  <si>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</si>
  <si>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</si>
  <si>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</si>
  <si>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</si>
  <si>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</si>
  <si>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</si>
  <si>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</si>
  <si>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</si>
  <si>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</si>
  <si>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</si>
  <si>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</si>
  <si>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</si>
  <si>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</si>
  <si>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</si>
  <si>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</si>
  <si>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</si>
  <si>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</si>
  <si>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</si>
  <si>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</si>
  <si>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</si>
  <si>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</si>
  <si>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</si>
  <si>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</si>
  <si>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</si>
  <si>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</si>
  <si>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</si>
  <si>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</si>
  <si>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</si>
  <si>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</si>
  <si>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</si>
  <si>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</si>
  <si>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</si>
  <si>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</si>
  <si>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</si>
  <si>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</si>
  <si>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</si>
  <si>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</si>
  <si>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</si>
  <si>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</si>
  <si>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</si>
  <si>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</si>
  <si>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</si>
  <si>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</si>
  <si>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</si>
  <si>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</si>
  <si>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</si>
  <si>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</si>
  <si>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</si>
  <si>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</si>
  <si>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</si>
  <si>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</si>
  <si>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</si>
  <si>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</si>
  <si>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</si>
  <si>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</si>
  <si>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</si>
  <si>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</si>
  <si>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</si>
  <si>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</si>
  <si>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</si>
  <si>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</si>
  <si>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</si>
  <si>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</si>
  <si>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</si>
  <si>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</si>
  <si>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</si>
  <si>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</si>
  <si>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</si>
  <si>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</si>
  <si>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</si>
  <si>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</si>
  <si>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</si>
  <si>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</si>
  <si>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</si>
  <si>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</si>
  <si>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</si>
  <si>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</si>
  <si>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</si>
  <si>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</si>
  <si>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</si>
  <si>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</si>
  <si>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</si>
  <si>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</si>
  <si>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</si>
  <si>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</si>
  <si>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</si>
  <si>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</si>
  <si>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</si>
  <si>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</si>
  <si>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</si>
  <si>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</si>
  <si>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</si>
  <si>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</si>
  <si>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</si>
  <si>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</si>
  <si>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</si>
  <si>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</si>
  <si>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</si>
  <si>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</si>
  <si>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</si>
  <si>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</si>
  <si>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</si>
  <si>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</si>
  <si>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</si>
  <si>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</si>
  <si>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</si>
  <si>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</si>
  <si>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</si>
  <si>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</si>
  <si>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</si>
  <si>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</si>
  <si>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</si>
  <si>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</si>
  <si>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</si>
  <si>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</si>
  <si>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</si>
  <si>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</si>
  <si>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</si>
  <si>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</si>
  <si>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</si>
  <si>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</si>
  <si>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</si>
  <si>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</si>
  <si>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</si>
  <si>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</si>
  <si>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</si>
  <si>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</si>
  <si>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</si>
  <si>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</si>
  <si>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</si>
  <si>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</si>
  <si>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</si>
  <si>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</si>
  <si>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</si>
  <si>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</si>
  <si>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</si>
  <si>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</si>
  <si>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</si>
  <si>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</si>
  <si>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</si>
  <si>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</si>
  <si>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</si>
  <si>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</si>
  <si>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</si>
  <si>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</si>
  <si>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</si>
  <si>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</si>
  <si>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</si>
  <si>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</si>
  <si>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</si>
  <si>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</si>
  <si>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</si>
  <si>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</si>
  <si>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</si>
  <si>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</si>
  <si>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</si>
  <si>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</si>
  <si>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</si>
  <si>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</si>
  <si>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</si>
  <si>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</si>
  <si>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</si>
  <si>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</si>
  <si>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</si>
  <si>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</si>
  <si>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</si>
  <si>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</si>
  <si>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</si>
  <si>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</si>
  <si>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</si>
  <si>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</si>
  <si>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</si>
  <si>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</si>
  <si>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</si>
  <si>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</si>
  <si>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</si>
  <si>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</si>
  <si>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</si>
  <si>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</si>
  <si>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</si>
  <si>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</si>
  <si>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</si>
  <si>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</si>
  <si>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</si>
  <si>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</si>
  <si>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</si>
  <si>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</si>
  <si>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</si>
  <si>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</si>
  <si>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</si>
  <si>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</si>
  <si>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</si>
  <si>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</si>
  <si>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</si>
  <si>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</si>
  <si>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</si>
  <si>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</si>
  <si>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</si>
  <si>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</si>
  <si>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</si>
  <si>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</si>
  <si>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</si>
  <si>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</si>
  <si>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</si>
  <si>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</si>
  <si>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</si>
  <si>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</si>
  <si>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</si>
  <si>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</si>
  <si>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</si>
  <si>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</si>
  <si>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</si>
  <si>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</si>
  <si>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</si>
  <si>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</si>
  <si>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</si>
  <si>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</si>
  <si>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</si>
  <si>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</si>
  <si>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</si>
  <si>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</si>
  <si>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</si>
  <si>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</si>
  <si>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</si>
  <si>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</si>
  <si>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</si>
  <si>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</si>
  <si>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</si>
  <si>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</si>
  <si>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</si>
  <si>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</si>
  <si>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</si>
  <si>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</si>
  <si>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</si>
  <si>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</si>
  <si>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</si>
  <si>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</si>
  <si>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</si>
  <si>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</si>
  <si>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</si>
  <si>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</si>
  <si>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</si>
  <si>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</si>
  <si>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</si>
  <si>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</si>
  <si>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</si>
  <si>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</si>
  <si>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</si>
  <si>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</si>
  <si>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</si>
  <si>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</si>
  <si>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</si>
  <si>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</si>
  <si>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</si>
  <si>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</si>
  <si>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</si>
  <si>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</si>
  <si>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</si>
  <si>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</si>
  <si>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</si>
  <si>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</si>
  <si>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</si>
  <si>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</si>
  <si>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</si>
  <si>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</si>
  <si>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</si>
  <si>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</si>
  <si>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</si>
  <si>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</si>
  <si>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</si>
  <si>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</si>
  <si>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</si>
  <si>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</si>
  <si>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</si>
  <si>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</si>
  <si>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</si>
  <si>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</si>
  <si>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</si>
  <si>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</si>
  <si>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</si>
  <si>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</si>
  <si>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</si>
  <si>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</si>
  <si>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</si>
  <si>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</si>
  <si>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</si>
  <si>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</si>
  <si>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</si>
  <si>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</si>
  <si>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</si>
  <si>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</si>
  <si>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</si>
  <si>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</si>
  <si>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</si>
  <si>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</si>
  <si>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</si>
  <si>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</si>
  <si>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</si>
  <si>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</si>
  <si>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</si>
  <si>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</si>
  <si>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</si>
  <si>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</si>
  <si>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</si>
  <si>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</si>
  <si>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</si>
  <si>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</si>
  <si>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</si>
  <si>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</si>
  <si>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</si>
  <si>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</si>
  <si>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</si>
  <si>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</si>
  <si>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</si>
  <si>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</si>
  <si>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</si>
  <si>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</si>
  <si>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</si>
  <si>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</si>
  <si>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</si>
  <si>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</si>
  <si>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</si>
  <si>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</si>
  <si>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</si>
  <si>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</si>
  <si>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</si>
  <si>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</si>
  <si>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</si>
  <si>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</si>
  <si>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</si>
  <si>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</si>
  <si>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</si>
  <si>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</si>
  <si>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</si>
  <si>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</si>
  <si>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</si>
  <si>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</si>
  <si>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</si>
  <si>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</si>
  <si>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</si>
  <si>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</si>
  <si>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</si>
  <si>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</si>
  <si>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</si>
  <si>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</si>
  <si>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</si>
  <si>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</si>
  <si>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</si>
  <si>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</si>
  <si>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</si>
  <si>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</si>
  <si>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</si>
  <si>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</si>
  <si>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</si>
  <si>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</si>
  <si>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</si>
  <si>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</si>
  <si>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</si>
  <si>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</si>
  <si>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</si>
  <si>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</si>
  <si>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</si>
  <si>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</si>
  <si>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</si>
  <si>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</si>
  <si>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</si>
  <si>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</si>
  <si>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</si>
  <si>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</si>
  <si>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</si>
  <si>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</si>
  <si>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</si>
  <si>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</si>
  <si>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</si>
  <si>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</si>
  <si>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</si>
  <si>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</si>
  <si>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</si>
  <si>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</si>
  <si>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</si>
  <si>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</si>
  <si>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</si>
  <si>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</si>
  <si>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</si>
  <si>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</si>
  <si>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</si>
  <si>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</si>
  <si>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</si>
  <si>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</si>
  <si>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</si>
  <si>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</si>
  <si>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</si>
  <si>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</si>
  <si>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</si>
  <si>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</si>
  <si>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</si>
  <si>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</si>
  <si>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</si>
  <si>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</si>
  <si>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</si>
  <si>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</si>
  <si>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</si>
  <si>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</si>
  <si>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</si>
  <si>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</si>
  <si>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</si>
  <si>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</si>
  <si>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</si>
  <si>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</si>
  <si>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</si>
  <si>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</si>
  <si>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</si>
  <si>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</si>
  <si>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</si>
  <si>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</si>
  <si>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</si>
  <si>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</si>
  <si>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</si>
  <si>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</si>
  <si>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</si>
  <si>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</si>
  <si>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</si>
  <si>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</si>
  <si>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</si>
  <si>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</si>
  <si>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</si>
  <si>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</si>
  <si>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</si>
  <si>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</si>
  <si>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</si>
  <si>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</si>
  <si>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</si>
  <si>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</si>
  <si>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</si>
  <si>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</si>
  <si>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</si>
  <si>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</si>
  <si>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</si>
  <si>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</si>
  <si>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</si>
  <si>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</si>
  <si>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</si>
  <si>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</si>
  <si>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</si>
  <si>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</si>
  <si>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</si>
  <si>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</si>
  <si>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</si>
  <si>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</si>
  <si>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</si>
  <si>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</si>
  <si>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</si>
  <si>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</si>
  <si>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</si>
  <si>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</si>
  <si>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</si>
  <si>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</si>
  <si>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</si>
  <si>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</si>
  <si>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</si>
  <si>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</si>
  <si>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</si>
  <si>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</si>
  <si>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</si>
  <si>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</si>
  <si>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</si>
  <si>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</si>
  <si>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</si>
  <si>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</si>
  <si>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</si>
  <si>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</si>
  <si>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</si>
  <si>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</si>
  <si>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</si>
  <si>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</si>
  <si>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</si>
  <si>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</si>
  <si>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</si>
  <si>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</si>
  <si>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</si>
  <si>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</si>
  <si>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</si>
  <si>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</si>
  <si>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</si>
  <si>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</si>
  <si>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</si>
  <si>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</si>
  <si>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</si>
  <si>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</si>
  <si>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</si>
  <si>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</si>
  <si>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</si>
  <si>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</si>
  <si>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</si>
  <si>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</si>
  <si>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</si>
  <si>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</si>
  <si>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</si>
  <si>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</si>
  <si>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</si>
  <si>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</si>
  <si>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</si>
  <si>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</si>
  <si>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</si>
  <si>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</si>
  <si>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</si>
  <si>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</si>
  <si>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</si>
  <si>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</si>
  <si>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</si>
  <si>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</si>
  <si>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</si>
  <si>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</si>
  <si>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</si>
  <si>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</si>
  <si>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</si>
  <si>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</si>
  <si>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</si>
  <si>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</si>
  <si>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</si>
  <si>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</si>
  <si>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</si>
  <si>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</si>
  <si>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</si>
  <si>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</si>
  <si>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</si>
  <si>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</si>
  <si>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</si>
  <si>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</si>
  <si>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</si>
  <si>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</si>
  <si>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</si>
  <si>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</si>
  <si>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</si>
  <si>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</si>
  <si>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</si>
  <si>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</si>
  <si>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</si>
  <si>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</si>
  <si>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</si>
  <si>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</si>
  <si>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</si>
  <si>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</si>
  <si>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</si>
  <si>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</si>
  <si>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</si>
  <si>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</si>
  <si>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</si>
  <si>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</si>
  <si>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</si>
  <si>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</si>
  <si>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</si>
  <si>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</si>
  <si>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</si>
  <si>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</si>
  <si>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</si>
  <si>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</si>
  <si>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</si>
  <si>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</si>
  <si>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</si>
  <si>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</si>
  <si>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</si>
  <si>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</si>
  <si>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</si>
  <si>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</si>
  <si>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</si>
  <si>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</si>
  <si>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</si>
  <si>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</si>
  <si>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</si>
  <si>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</si>
  <si>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</si>
  <si>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</si>
  <si>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</si>
  <si>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</si>
  <si>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</si>
  <si>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</si>
  <si>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</si>
  <si>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</si>
  <si>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</si>
  <si>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</si>
  <si>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</si>
  <si>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</si>
  <si>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</si>
  <si>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</si>
  <si>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</si>
  <si>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</si>
  <si>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</si>
  <si>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</si>
  <si>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</si>
  <si>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</si>
  <si>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</si>
  <si>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</si>
  <si>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</si>
  <si>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</si>
  <si>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</si>
  <si>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</si>
  <si>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</si>
  <si>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</si>
  <si>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</si>
  <si>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</si>
  <si>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</si>
  <si>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</si>
  <si>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</si>
  <si>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</si>
  <si>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</si>
  <si>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</si>
  <si>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</si>
  <si>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</si>
  <si>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</si>
  <si>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</si>
  <si>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</si>
  <si>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</si>
  <si>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</si>
  <si>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</si>
  <si>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</si>
  <si>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</si>
  <si>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</si>
  <si>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</si>
  <si>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</si>
  <si>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</si>
  <si>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</si>
  <si>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</si>
  <si>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</si>
  <si>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</si>
  <si>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</si>
  <si>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</si>
  <si>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</si>
  <si>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</si>
  <si>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</si>
  <si>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</si>
  <si>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</si>
  <si>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</si>
  <si>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</si>
  <si>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</si>
  <si>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</si>
  <si>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</si>
  <si>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</si>
  <si>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</si>
  <si>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</si>
  <si>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</si>
  <si>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</si>
  <si>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</si>
  <si>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</si>
  <si>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</si>
  <si>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</si>
  <si>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</si>
  <si>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</si>
  <si>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</si>
  <si>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</si>
  <si>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</si>
  <si>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</si>
  <si>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</si>
  <si>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</si>
  <si>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</si>
  <si>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</si>
  <si>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</si>
  <si>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</si>
  <si>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</si>
  <si>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</si>
  <si>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</si>
  <si>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</si>
  <si>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</si>
  <si>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</si>
  <si>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</si>
  <si>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</si>
  <si>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</si>
  <si>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</si>
  <si>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</si>
  <si>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</si>
  <si>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</si>
  <si>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</si>
  <si>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</si>
  <si>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</si>
  <si>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</si>
  <si>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</si>
  <si>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</si>
  <si>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</si>
  <si>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</si>
  <si>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</si>
  <si>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</si>
  <si>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</si>
  <si>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</si>
  <si>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</si>
  <si>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</si>
  <si>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</si>
  <si>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</si>
  <si>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</si>
  <si>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</si>
  <si>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</si>
  <si>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</si>
  <si>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</si>
  <si>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</si>
  <si>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</si>
  <si>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</si>
  <si>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</si>
  <si>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</si>
  <si>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</si>
  <si>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</si>
  <si>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</si>
  <si>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</si>
  <si>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</si>
  <si>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</si>
  <si>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</si>
  <si>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</si>
  <si>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</si>
  <si>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</si>
  <si>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</si>
  <si>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</si>
  <si>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</si>
  <si>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</si>
  <si>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</si>
  <si>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</si>
  <si>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</si>
  <si>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</si>
  <si>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</si>
  <si>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</si>
  <si>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</si>
  <si>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</si>
  <si>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</si>
  <si>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</si>
  <si>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</si>
  <si>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</si>
  <si>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</si>
  <si>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</si>
  <si>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</si>
  <si>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</si>
  <si>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</si>
  <si>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</si>
  <si>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</si>
  <si>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</si>
  <si>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</si>
  <si>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</si>
  <si>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</si>
  <si>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</si>
  <si>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</si>
  <si>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</si>
  <si>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</si>
  <si>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</si>
  <si>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</si>
  <si>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</si>
  <si>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</si>
  <si>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</si>
  <si>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</si>
  <si>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</si>
  <si>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</si>
  <si>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</si>
  <si>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</si>
  <si>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</si>
  <si>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</si>
  <si>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</si>
  <si>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</si>
  <si>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</si>
  <si>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</si>
  <si>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</si>
  <si>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</si>
  <si>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</si>
  <si>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</si>
  <si>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</si>
  <si>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</si>
  <si>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</si>
  <si>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</si>
  <si>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</si>
  <si>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</si>
  <si>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</si>
  <si>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</si>
  <si>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</si>
  <si>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</si>
  <si>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</si>
  <si>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</si>
  <si>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</si>
  <si>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</si>
  <si>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</si>
  <si>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</si>
  <si>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</si>
  <si>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</si>
  <si>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</si>
  <si>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</si>
  <si>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</si>
  <si>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</si>
  <si>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</si>
  <si>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</si>
  <si>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</si>
  <si>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</si>
  <si>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</si>
  <si>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</si>
  <si>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</si>
  <si>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</si>
  <si>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</si>
  <si>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</si>
  <si>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</si>
  <si>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</si>
  <si>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</si>
  <si>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</si>
  <si>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</si>
  <si>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</si>
  <si>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</si>
  <si>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</si>
  <si>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</si>
  <si>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</si>
  <si>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</si>
  <si>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</si>
  <si>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</si>
  <si>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</si>
  <si>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</si>
  <si>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</si>
  <si>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</si>
  <si>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</si>
  <si>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</si>
  <si>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</si>
  <si>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</si>
  <si>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</si>
  <si>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</si>
  <si>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</si>
  <si>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</si>
  <si>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</si>
  <si>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</si>
  <si>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</si>
  <si>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</si>
  <si>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</si>
  <si>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</si>
  <si>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</si>
  <si>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</si>
  <si>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</si>
  <si>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</si>
  <si>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</si>
  <si>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</si>
  <si>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</si>
  <si>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</si>
  <si>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</si>
  <si>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</si>
  <si>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</si>
  <si>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</si>
  <si>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</si>
  <si>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</si>
  <si>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</si>
  <si>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</si>
  <si>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</si>
  <si>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</si>
  <si>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</si>
  <si>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</si>
  <si>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</si>
  <si>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</si>
  <si>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</si>
  <si>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</si>
  <si>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</si>
  <si>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</si>
  <si>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</si>
  <si>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</si>
  <si>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</si>
  <si>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</si>
  <si>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</si>
  <si>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</si>
  <si>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</si>
  <si>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</si>
  <si>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</si>
  <si>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</si>
  <si>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</si>
  <si>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</si>
  <si>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</si>
  <si>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</si>
  <si>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</si>
  <si>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</si>
  <si>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</si>
  <si>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</si>
  <si>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</si>
  <si>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</si>
  <si>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</si>
  <si>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</si>
  <si>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</si>
  <si>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</si>
  <si>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</si>
  <si>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</si>
  <si>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</si>
  <si>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</si>
  <si>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</si>
  <si>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</si>
  <si>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</si>
  <si>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</si>
  <si>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</si>
  <si>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</si>
  <si>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</si>
  <si>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</si>
  <si>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</si>
  <si>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</si>
  <si>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</si>
  <si>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</si>
  <si>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</si>
  <si>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</si>
  <si>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</si>
  <si>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</si>
  <si>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</si>
  <si>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</si>
  <si>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</si>
  <si>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</si>
  <si>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</si>
  <si>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</si>
  <si>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</si>
  <si>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</si>
  <si>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</si>
  <si>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</si>
  <si>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</si>
  <si>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</si>
  <si>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</si>
  <si>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</si>
  <si>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</si>
  <si>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</si>
  <si>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</si>
  <si>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</si>
  <si>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</si>
  <si>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</si>
  <si>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</si>
  <si>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</si>
  <si>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</si>
  <si>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</si>
  <si>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</si>
  <si>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</si>
  <si>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</si>
  <si>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</si>
  <si>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</si>
  <si>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</si>
  <si>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</si>
  <si>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</si>
  <si>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</si>
  <si>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</si>
  <si>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</si>
  <si>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</si>
  <si>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</si>
  <si>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</si>
  <si>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</si>
  <si>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</si>
  <si>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</si>
  <si>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</si>
  <si>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</si>
  <si>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</si>
  <si>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</si>
  <si>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</si>
  <si>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</si>
  <si>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</si>
  <si>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</si>
  <si>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</si>
  <si>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</si>
  <si>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</si>
  <si>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</si>
  <si>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</si>
  <si>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</si>
  <si>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</si>
  <si>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</si>
  <si>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</si>
  <si>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</si>
  <si>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</si>
  <si>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</si>
  <si>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</si>
  <si>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</si>
  <si>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</si>
  <si>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</si>
  <si>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</si>
  <si>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</si>
  <si>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</si>
  <si>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</si>
  <si>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</si>
  <si>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</si>
  <si>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</si>
  <si>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</si>
  <si>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</si>
  <si>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</si>
  <si>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</si>
  <si>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</si>
  <si>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</si>
  <si>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</si>
  <si>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</si>
  <si>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</si>
  <si>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</si>
  <si>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</si>
  <si>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</si>
  <si>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</si>
  <si>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</si>
  <si>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</si>
  <si>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</si>
  <si>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</si>
  <si>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</si>
  <si>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</si>
  <si>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</si>
  <si>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</si>
  <si>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</si>
  <si>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</si>
  <si>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</si>
  <si>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</si>
  <si>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</si>
  <si>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</si>
  <si>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</si>
  <si>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</si>
  <si>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</si>
  <si>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</si>
  <si>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</si>
  <si>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</si>
  <si>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</si>
  <si>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</si>
  <si>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</si>
  <si>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</si>
  <si>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</si>
  <si>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</si>
  <si>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</si>
  <si>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</si>
  <si>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</si>
  <si>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</si>
  <si>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</si>
  <si>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</si>
  <si>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</si>
  <si>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</si>
  <si>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</si>
  <si>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</si>
  <si>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</si>
  <si>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</si>
  <si>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</si>
  <si>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</si>
  <si>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</si>
  <si>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</si>
  <si>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</si>
  <si>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</si>
  <si>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</si>
  <si>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</si>
  <si>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</si>
  <si>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</si>
  <si>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</si>
  <si>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</si>
  <si>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</si>
  <si>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</si>
  <si>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</si>
  <si>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</si>
  <si>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</si>
  <si>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</si>
  <si>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</si>
  <si>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</si>
  <si>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</si>
  <si>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</si>
  <si>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</si>
  <si>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</si>
  <si>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</si>
  <si>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</si>
  <si>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</si>
  <si>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</si>
  <si>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</si>
  <si>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</si>
  <si>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</si>
  <si>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</si>
  <si>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</si>
  <si>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</si>
  <si>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</si>
  <si>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</si>
  <si>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</si>
  <si>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</si>
  <si>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</si>
  <si>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</si>
  <si>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</si>
  <si>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</si>
  <si>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</si>
  <si>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</si>
  <si>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</si>
  <si>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</si>
  <si>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</si>
  <si>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</si>
  <si>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</si>
  <si>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</si>
  <si>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</si>
  <si>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</si>
  <si>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</si>
  <si>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</si>
  <si>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</si>
  <si>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</si>
  <si>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</si>
  <si>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</si>
  <si>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</si>
  <si>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</si>
  <si>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</si>
  <si>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</si>
  <si>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</si>
  <si>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</si>
  <si>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</si>
  <si>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</si>
  <si>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</si>
  <si>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</si>
  <si>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</si>
  <si>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</si>
  <si>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</si>
  <si>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</si>
  <si>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</si>
  <si>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</si>
  <si>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</si>
  <si>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</si>
  <si>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</si>
  <si>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</si>
  <si>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</si>
  <si>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</si>
  <si>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</si>
  <si>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</si>
  <si>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</si>
  <si>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</si>
  <si>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</si>
  <si>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</si>
  <si>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</si>
  <si>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</si>
  <si>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</si>
  <si>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</si>
  <si>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</si>
  <si>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</si>
  <si>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</si>
  <si>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</si>
  <si>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</si>
  <si>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</si>
  <si>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</si>
  <si>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</si>
  <si>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</si>
  <si>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</si>
  <si>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</si>
  <si>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</si>
  <si>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</si>
  <si>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</si>
  <si>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</si>
  <si>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</si>
  <si>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</si>
  <si>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</si>
  <si>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</si>
  <si>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</si>
  <si>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</si>
  <si>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</si>
  <si>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</si>
  <si>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</si>
  <si>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</si>
  <si>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</si>
  <si>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</si>
  <si>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</si>
  <si>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</si>
  <si>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</si>
  <si>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</si>
  <si>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</si>
  <si>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</si>
  <si>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</si>
  <si>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</si>
  <si>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</si>
  <si>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</si>
  <si>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</si>
  <si>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</si>
  <si>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</si>
  <si>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</si>
  <si>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</si>
  <si>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</si>
  <si>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</si>
  <si>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</si>
  <si>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</si>
  <si>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</si>
  <si>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</si>
  <si>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</si>
  <si>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</si>
  <si>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</si>
  <si>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</si>
  <si>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</si>
  <si>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</si>
  <si>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</si>
  <si>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</si>
  <si>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</si>
  <si>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</si>
  <si>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</si>
  <si>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</si>
  <si>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</si>
  <si>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</si>
  <si>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</si>
  <si>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</si>
  <si>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</si>
  <si>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</si>
  <si>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</si>
  <si>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</si>
  <si>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</si>
  <si>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</si>
  <si>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</si>
  <si>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</si>
  <si>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</si>
  <si>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</si>
  <si>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</si>
  <si>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</si>
  <si>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</si>
  <si>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</si>
  <si>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</si>
  <si>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</si>
  <si>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</si>
  <si>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</si>
  <si>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</si>
  <si>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</si>
  <si>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</si>
  <si>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</si>
  <si>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</si>
  <si>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</si>
  <si>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</si>
  <si>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</si>
  <si>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</si>
  <si>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</si>
  <si>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</si>
  <si>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</si>
  <si>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</si>
  <si>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</si>
  <si>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</si>
  <si>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</si>
  <si>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</si>
  <si>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</si>
  <si>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</si>
  <si>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</si>
  <si>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</si>
  <si>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</si>
  <si>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</si>
  <si>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</si>
  <si>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</si>
  <si>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</si>
  <si>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</si>
  <si>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</si>
  <si>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</si>
  <si>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</si>
  <si>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</si>
  <si>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</si>
  <si>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</si>
  <si>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</si>
  <si>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</si>
  <si>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</si>
  <si>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</si>
  <si>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</si>
  <si>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</si>
  <si>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</si>
  <si>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</si>
  <si>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</si>
  <si>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</si>
  <si>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</si>
  <si>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</si>
  <si>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</si>
  <si>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</si>
  <si>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</si>
  <si>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</si>
  <si>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</si>
  <si>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</si>
  <si>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</si>
  <si>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</si>
  <si>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</si>
  <si>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</si>
  <si>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</si>
  <si>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</si>
  <si>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</si>
  <si>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</si>
  <si>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</si>
  <si>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</si>
  <si>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</si>
  <si>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</si>
  <si>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</si>
  <si>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</si>
  <si>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</si>
  <si>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</si>
  <si>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</si>
  <si>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</si>
  <si>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</si>
  <si>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</si>
  <si>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</si>
  <si>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</si>
  <si>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</si>
  <si>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</si>
  <si>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</si>
  <si>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</si>
  <si>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</si>
  <si>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</si>
  <si>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</si>
  <si>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</si>
  <si>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</si>
  <si>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</si>
  <si>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</si>
  <si>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</si>
  <si>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</si>
  <si>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</si>
  <si>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</si>
  <si>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</si>
  <si>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</si>
  <si>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</si>
  <si>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</si>
  <si>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</si>
  <si>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</si>
  <si>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</si>
  <si>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</si>
  <si>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</si>
  <si>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</si>
  <si>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</si>
  <si>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</si>
  <si>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</si>
  <si>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</si>
  <si>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</si>
  <si>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</si>
  <si>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</si>
  <si>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</si>
  <si>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</si>
  <si>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</si>
  <si>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</si>
  <si>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</si>
  <si>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</si>
  <si>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</si>
  <si>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</si>
  <si>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</si>
  <si>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</si>
  <si>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</si>
  <si>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</si>
  <si>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</si>
  <si>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</si>
  <si>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</si>
  <si>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</si>
  <si>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</si>
  <si>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</si>
  <si>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</si>
  <si>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</si>
  <si>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</si>
  <si>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</si>
  <si>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</si>
  <si>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</si>
  <si>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</si>
  <si>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</si>
  <si>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</si>
  <si>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</si>
  <si>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</si>
  <si>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</si>
  <si>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</si>
  <si>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</si>
  <si>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</si>
  <si>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</si>
  <si>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</si>
  <si>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</si>
  <si>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</si>
  <si>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</si>
  <si>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</si>
  <si>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</si>
  <si>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</si>
  <si>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</si>
  <si>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</si>
  <si>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</si>
  <si>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</si>
  <si>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</si>
  <si>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</si>
  <si>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</si>
  <si>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</si>
  <si>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</si>
  <si>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</si>
  <si>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</si>
  <si>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</si>
  <si>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</si>
  <si>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</si>
  <si>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</si>
  <si>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</si>
  <si>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</si>
  <si>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</si>
  <si>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</si>
  <si>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</si>
  <si>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</si>
  <si>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</si>
  <si>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</si>
  <si>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</si>
  <si>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</si>
  <si>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</si>
  <si>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</si>
  <si>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</si>
  <si>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</si>
  <si>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</si>
  <si>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</si>
  <si>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</si>
  <si>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</si>
  <si>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</si>
  <si>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</si>
  <si>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</si>
  <si>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</si>
  <si>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</si>
  <si>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</si>
  <si>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</si>
  <si>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</si>
  <si>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</si>
  <si>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</si>
  <si>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</si>
  <si>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</si>
  <si>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</si>
  <si>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</si>
  <si>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</si>
  <si>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</si>
  <si>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</si>
  <si>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</si>
  <si>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</si>
  <si>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</si>
  <si>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</si>
  <si>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</si>
  <si>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</si>
  <si>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</si>
  <si>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</si>
  <si>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</si>
  <si>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</si>
  <si>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</si>
  <si>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</si>
  <si>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</si>
  <si>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</si>
  <si>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</si>
  <si>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</si>
  <si>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</si>
  <si>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</si>
  <si>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</si>
  <si>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</si>
  <si>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</si>
  <si>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</si>
  <si>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</si>
  <si>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</si>
  <si>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</si>
  <si>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</si>
  <si>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</si>
  <si>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</si>
  <si>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</si>
  <si>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</si>
  <si>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</si>
  <si>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</si>
  <si>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</si>
  <si>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</si>
  <si>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</si>
  <si>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</si>
  <si>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</si>
  <si>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</si>
  <si>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</si>
  <si>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</si>
  <si>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</si>
  <si>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</si>
  <si>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</si>
  <si>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</si>
  <si>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</si>
  <si>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</si>
  <si>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</si>
  <si>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</si>
  <si>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</si>
  <si>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</si>
  <si>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</si>
  <si>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</si>
  <si>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</si>
  <si>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</si>
  <si>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</si>
  <si>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</si>
  <si>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</si>
  <si>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</si>
  <si>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</si>
  <si>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</si>
  <si>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</si>
  <si>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</si>
  <si>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</si>
  <si>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</si>
  <si>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</si>
  <si>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</si>
  <si>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</si>
  <si>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</si>
  <si>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</si>
  <si>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</si>
  <si>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</si>
  <si>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</si>
  <si>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</si>
  <si>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</si>
  <si>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</si>
  <si>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</si>
  <si>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</si>
  <si>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</si>
  <si>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</si>
  <si>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</si>
  <si>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</si>
  <si>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</si>
  <si>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</si>
  <si>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</si>
  <si>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</si>
  <si>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</si>
  <si>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</si>
  <si>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</si>
  <si>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</si>
  <si>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</si>
  <si>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</si>
  <si>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</si>
  <si>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</si>
  <si>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</si>
  <si>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</si>
  <si>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</si>
  <si>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</si>
  <si>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</si>
  <si>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</si>
  <si>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</si>
  <si>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</si>
  <si>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</si>
  <si>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</si>
  <si>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</si>
  <si>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</si>
  <si>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</si>
  <si>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</si>
  <si>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</si>
  <si>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</si>
  <si>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</si>
  <si>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</si>
  <si>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</si>
  <si>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</si>
  <si>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</si>
  <si>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</si>
  <si>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</si>
  <si>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</si>
  <si>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</si>
  <si>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</si>
  <si>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</si>
  <si>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</si>
  <si>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</si>
  <si>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</si>
  <si>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</si>
  <si>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</si>
  <si>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</si>
  <si>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</si>
  <si>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</si>
  <si>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</si>
  <si>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</si>
  <si>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</si>
  <si>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</si>
  <si>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</si>
  <si>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</si>
  <si>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</si>
  <si>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</si>
  <si>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</si>
  <si>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</si>
  <si>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</si>
  <si>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</si>
  <si>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</si>
  <si>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</si>
  <si>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</si>
  <si>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</si>
  <si>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</si>
  <si>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</si>
  <si>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</si>
  <si>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</si>
  <si>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</si>
  <si>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</si>
  <si>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</si>
  <si>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</si>
  <si>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</si>
  <si>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</si>
  <si>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</si>
  <si>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</si>
  <si>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</si>
  <si>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</si>
  <si>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</si>
  <si>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</si>
  <si>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</si>
  <si>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</si>
  <si>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</si>
  <si>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</si>
  <si>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</si>
  <si>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</si>
  <si>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</si>
  <si>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</si>
  <si>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</si>
  <si>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</si>
  <si>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</si>
  <si>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</si>
  <si>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</si>
  <si>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</si>
  <si>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</si>
  <si>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</si>
  <si>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</si>
  <si>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</si>
  <si>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</si>
  <si>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</si>
  <si>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</si>
  <si>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</si>
  <si>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</si>
  <si>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</si>
  <si>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</si>
  <si>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</si>
  <si>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</si>
  <si>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</si>
  <si>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</si>
  <si>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</si>
  <si>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</si>
  <si>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</si>
  <si>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</si>
  <si>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</si>
  <si>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</si>
  <si>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</si>
  <si>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</si>
  <si>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</si>
  <si>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</si>
  <si>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</si>
  <si>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</si>
  <si>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</si>
  <si>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</si>
  <si>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</si>
  <si>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</si>
  <si>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</si>
  <si>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</si>
  <si>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</si>
  <si>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</si>
  <si>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</si>
  <si>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</si>
  <si>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</si>
  <si>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</si>
  <si>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</si>
  <si>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</si>
  <si>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</si>
  <si>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</si>
  <si>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</si>
  <si>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</si>
  <si>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</si>
  <si>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</si>
  <si>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</si>
  <si>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</si>
  <si>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</si>
  <si>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</si>
  <si>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</si>
  <si>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</si>
  <si>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</si>
  <si>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</si>
  <si>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</si>
  <si>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</si>
  <si>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</si>
  <si>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</si>
  <si>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</si>
  <si>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</si>
  <si>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</si>
  <si>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</si>
  <si>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</si>
  <si>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</si>
  <si>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</si>
  <si>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</si>
  <si>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</si>
  <si>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</si>
  <si>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</si>
  <si>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</si>
  <si>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</si>
  <si>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</si>
  <si>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</si>
  <si>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</si>
  <si>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</si>
  <si>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</si>
  <si>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</si>
  <si>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</si>
  <si>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</si>
  <si>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</si>
  <si>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</si>
  <si>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</si>
  <si>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</si>
  <si>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</si>
  <si>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</si>
  <si>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</si>
  <si>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</si>
  <si>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</si>
  <si>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</si>
  <si>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</si>
  <si>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</si>
  <si>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</si>
  <si>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</si>
  <si>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</si>
  <si>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</si>
  <si>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</si>
  <si>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</si>
  <si>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</si>
  <si>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</si>
  <si>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</si>
  <si>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</si>
  <si>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</si>
  <si>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</si>
  <si>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</si>
  <si>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</si>
  <si>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</si>
  <si>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</si>
  <si>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</si>
  <si>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</si>
  <si>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</si>
  <si>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</si>
  <si>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</si>
  <si>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</si>
  <si>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</si>
  <si>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</si>
  <si>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</si>
  <si>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</si>
  <si>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</si>
  <si>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</si>
  <si>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</si>
  <si>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</si>
  <si>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</si>
  <si>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</si>
  <si>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</si>
  <si>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</si>
  <si>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</si>
  <si>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</si>
  <si>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</si>
  <si>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</si>
  <si>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</si>
  <si>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</si>
  <si>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</si>
  <si>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</si>
  <si>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</si>
  <si>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</si>
  <si>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</si>
  <si>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</si>
  <si>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</si>
  <si>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</si>
  <si>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</si>
  <si>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</si>
  <si>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</si>
  <si>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</si>
  <si>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</si>
  <si>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</si>
  <si>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</si>
  <si>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</si>
  <si>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</si>
  <si>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</si>
  <si>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</si>
  <si>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</si>
  <si>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</si>
  <si>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</si>
  <si>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</si>
  <si>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</si>
  <si>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</si>
  <si>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</si>
  <si>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</si>
  <si>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</si>
  <si>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</si>
  <si>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</si>
  <si>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</si>
  <si>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</si>
  <si>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</si>
  <si>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</si>
  <si>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</si>
  <si>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</si>
  <si>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</si>
  <si>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</si>
  <si>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</si>
  <si>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</si>
  <si>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</si>
  <si>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</si>
  <si>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</si>
  <si>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</si>
  <si>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</si>
  <si>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</si>
  <si>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</si>
  <si>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</si>
  <si>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</si>
  <si>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</si>
  <si>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</si>
  <si>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</si>
  <si>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</si>
  <si>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</si>
  <si>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</si>
  <si>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</si>
  <si>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</si>
  <si>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</si>
  <si>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</si>
  <si>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</si>
  <si>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</si>
  <si>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</si>
  <si>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</si>
  <si>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</si>
  <si>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</si>
  <si>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</si>
  <si>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</si>
  <si>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</si>
  <si>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</si>
  <si>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</si>
  <si>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</si>
  <si>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</si>
  <si>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</si>
  <si>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</si>
  <si>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</si>
  <si>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</si>
  <si>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</si>
  <si>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</si>
  <si>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</si>
  <si>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</si>
  <si>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</si>
  <si>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</si>
  <si>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</si>
  <si>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</si>
  <si>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</si>
  <si>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</si>
  <si>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</si>
  <si>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</si>
  <si>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</si>
  <si>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</si>
  <si>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</si>
  <si>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</si>
  <si>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</si>
  <si>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</si>
  <si>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</si>
  <si>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</si>
  <si>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</si>
  <si>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</si>
  <si>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</si>
  <si>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</si>
  <si>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</si>
  <si>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</si>
  <si>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</si>
  <si>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</si>
  <si>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</si>
  <si>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</si>
  <si>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</si>
  <si>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</si>
  <si>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</si>
  <si>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</si>
  <si>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</si>
  <si>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</si>
  <si>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</si>
  <si>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</si>
  <si>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</si>
  <si>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</si>
  <si>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</si>
  <si>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</si>
  <si>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</si>
  <si>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</si>
  <si>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</si>
  <si>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</si>
  <si>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</si>
  <si>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</si>
  <si>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</si>
  <si>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</si>
  <si>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</si>
  <si>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</si>
  <si>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</si>
  <si>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</si>
  <si>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</si>
  <si>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</si>
  <si>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</si>
  <si>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</si>
  <si>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</si>
  <si>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</si>
  <si>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</si>
  <si>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</si>
  <si>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</si>
  <si>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</si>
  <si>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</si>
  <si>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</si>
  <si>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</si>
  <si>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</si>
  <si>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</si>
  <si>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</si>
  <si>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</si>
  <si>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</si>
  <si>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</si>
  <si>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</si>
  <si>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</si>
  <si>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</si>
  <si>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</si>
  <si>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</si>
  <si>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</si>
  <si>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</si>
  <si>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</si>
  <si>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</si>
  <si>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</si>
  <si>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</si>
  <si>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</si>
  <si>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</si>
  <si>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</si>
  <si>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</si>
  <si>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</si>
  <si>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</si>
  <si>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</si>
  <si>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</si>
  <si>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</si>
  <si>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</si>
  <si>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</si>
  <si>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</si>
  <si>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</si>
  <si>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</si>
  <si>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</si>
  <si>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</si>
  <si>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</si>
  <si>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</si>
  <si>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</si>
  <si>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</si>
  <si>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</si>
  <si>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</si>
  <si>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</si>
  <si>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</si>
  <si>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</si>
  <si>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</si>
  <si>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</si>
  <si>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</si>
  <si>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</si>
  <si>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</si>
  <si>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</si>
  <si>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</si>
  <si>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</si>
  <si>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</si>
  <si>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</si>
  <si>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</si>
  <si>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</si>
  <si>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</si>
  <si>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</si>
  <si>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</si>
  <si>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</si>
  <si>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</si>
  <si>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</si>
  <si>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</si>
  <si>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</si>
  <si>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</si>
  <si>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</si>
  <si>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</si>
  <si>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</si>
  <si>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</si>
  <si>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</si>
  <si>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</si>
  <si>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</si>
  <si>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</si>
  <si>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</si>
  <si>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</si>
  <si>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</si>
  <si>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</si>
  <si>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</si>
  <si>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</si>
  <si>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</si>
  <si>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</si>
  <si>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</si>
  <si>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</si>
  <si>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</si>
  <si>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</si>
  <si>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</si>
  <si>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</si>
  <si>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</si>
  <si>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</si>
  <si>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</si>
  <si>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</si>
  <si>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</si>
  <si>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</si>
  <si>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</si>
  <si>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</si>
  <si>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</si>
  <si>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</si>
  <si>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</si>
  <si>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</si>
  <si>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</si>
  <si>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</si>
  <si>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</si>
  <si>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</si>
  <si>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</si>
  <si>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</si>
  <si>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</si>
  <si>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</si>
  <si>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</si>
  <si>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</si>
  <si>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</si>
  <si>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</si>
  <si>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</si>
  <si>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</si>
  <si>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</si>
  <si>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</si>
  <si>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</si>
  <si>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</si>
  <si>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</si>
  <si>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</si>
  <si>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</si>
  <si>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</si>
  <si>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</si>
  <si>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</si>
  <si>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</si>
  <si>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</si>
  <si>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</si>
  <si>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</si>
  <si>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</si>
  <si>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</si>
  <si>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</si>
  <si>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</si>
  <si>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</si>
  <si>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</si>
  <si>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</si>
  <si>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</si>
  <si>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</si>
  <si>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</si>
  <si>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</si>
  <si>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</si>
  <si>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</si>
  <si>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</si>
  <si>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</si>
  <si>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</si>
  <si>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</si>
  <si>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</si>
  <si>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</si>
  <si>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</si>
  <si>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</si>
  <si>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</si>
  <si>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</si>
  <si>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</si>
  <si>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</si>
  <si>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</si>
  <si>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</si>
  <si>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</si>
  <si>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</si>
  <si>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</si>
  <si>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</si>
  <si>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</si>
  <si>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</si>
  <si>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</si>
  <si>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</si>
  <si>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</si>
  <si>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</si>
  <si>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</si>
  <si>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</si>
  <si>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</si>
  <si>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</si>
  <si>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</si>
  <si>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</si>
  <si>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</si>
  <si>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</si>
  <si>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</si>
  <si>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</si>
  <si>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</si>
  <si>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</si>
  <si>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</si>
  <si>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</si>
  <si>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</si>
  <si>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</si>
  <si>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</si>
  <si>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</si>
  <si>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</si>
  <si>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</si>
  <si>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</si>
  <si>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</si>
  <si>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</si>
  <si>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</si>
  <si>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</si>
  <si>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</si>
  <si>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</si>
  <si>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</si>
  <si>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</si>
  <si>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</si>
  <si>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</si>
  <si>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</si>
  <si>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</si>
  <si>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</si>
  <si>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</si>
  <si>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</si>
  <si>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</si>
  <si>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</si>
  <si>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</si>
  <si>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</si>
  <si>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</si>
  <si>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</si>
  <si>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</si>
  <si>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</si>
  <si>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</si>
  <si>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</si>
  <si>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</si>
  <si>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</si>
  <si>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</si>
  <si>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</si>
  <si>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</si>
  <si>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</si>
  <si>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</si>
  <si>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</si>
  <si>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</si>
  <si>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</si>
  <si>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</si>
  <si>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</si>
  <si>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</si>
  <si>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</si>
  <si>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</si>
  <si>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</si>
  <si>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</si>
  <si>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</si>
  <si>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</si>
  <si>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</si>
  <si>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</si>
  <si>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</si>
  <si>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</si>
  <si>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</si>
  <si>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</si>
  <si>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</si>
  <si>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</si>
  <si>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</si>
  <si>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</si>
  <si>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</si>
  <si>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</si>
  <si>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</si>
  <si>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</si>
  <si>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</si>
  <si>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</si>
  <si>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</si>
  <si>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</si>
  <si>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</si>
  <si>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</si>
  <si>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</si>
  <si>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</si>
  <si>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</si>
  <si>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</si>
  <si>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</si>
  <si>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</si>
  <si>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</si>
  <si>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</si>
  <si>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</si>
  <si>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</si>
  <si>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</si>
  <si>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</si>
  <si>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</si>
  <si>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</si>
  <si>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</si>
  <si>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</si>
  <si>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</si>
  <si>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</si>
  <si>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</si>
  <si>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</si>
  <si>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</si>
  <si>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</si>
  <si>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</si>
  <si>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</si>
  <si>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</si>
  <si>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</si>
  <si>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</si>
  <si>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</si>
  <si>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</si>
  <si>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</si>
  <si>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</si>
  <si>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</si>
  <si>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</si>
  <si>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</si>
  <si>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</si>
  <si>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</si>
  <si>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</si>
  <si>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</si>
  <si>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</si>
  <si>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</si>
  <si>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</si>
  <si>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</si>
  <si>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</si>
  <si>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</si>
  <si>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</si>
  <si>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</si>
  <si>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</si>
  <si>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</si>
  <si>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</si>
  <si>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</si>
  <si>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</si>
  <si>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</si>
  <si>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</si>
  <si>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</si>
  <si>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</si>
  <si>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</si>
  <si>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</si>
  <si>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</si>
  <si>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</si>
  <si>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</si>
  <si>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</si>
  <si>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</si>
  <si>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</si>
  <si>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</si>
  <si>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</si>
  <si>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</si>
  <si>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</si>
  <si>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</si>
  <si>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</si>
  <si>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</si>
  <si>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</si>
  <si>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</si>
  <si>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</si>
  <si>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</si>
  <si>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</si>
  <si>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</si>
  <si>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</si>
  <si>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</si>
  <si>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</si>
  <si>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</si>
  <si>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</si>
  <si>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</si>
  <si>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</si>
  <si>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</si>
  <si>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</si>
  <si>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</si>
  <si>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</si>
  <si>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</si>
  <si>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</si>
  <si>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</si>
  <si>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</si>
  <si>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</si>
  <si>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</si>
  <si>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</si>
  <si>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</si>
  <si>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</si>
  <si>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</si>
  <si>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</si>
  <si>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</si>
  <si>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</si>
  <si>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</si>
  <si>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</si>
  <si>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</si>
  <si>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</si>
  <si>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</si>
  <si>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</si>
  <si>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</si>
  <si>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</si>
  <si>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</si>
  <si>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</si>
  <si>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</si>
  <si>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</si>
  <si>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</si>
  <si>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</si>
  <si>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</si>
  <si>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</si>
  <si>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</si>
  <si>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</si>
  <si>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</si>
  <si>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</si>
  <si>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</si>
  <si>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</si>
  <si>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</si>
  <si>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</si>
  <si>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</si>
  <si>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</si>
  <si>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</si>
  <si>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</si>
  <si>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</si>
  <si>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</si>
  <si>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</si>
  <si>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</si>
  <si>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</si>
  <si>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</si>
  <si>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</si>
  <si>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</si>
  <si>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</si>
  <si>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</si>
  <si>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</si>
  <si>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</si>
  <si>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</si>
  <si>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</si>
  <si>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</si>
  <si>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</si>
  <si>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</si>
  <si>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</si>
  <si>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</si>
  <si>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</si>
  <si>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</si>
  <si>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</si>
  <si>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</si>
  <si>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</si>
  <si>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</si>
  <si>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</si>
  <si>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</si>
  <si>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</si>
  <si>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</si>
  <si>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</si>
  <si>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</si>
  <si>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</si>
  <si>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</si>
  <si>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</si>
  <si>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</si>
  <si>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</si>
  <si>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</si>
  <si>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</si>
  <si>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</si>
  <si>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</si>
  <si>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</si>
  <si>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</si>
  <si>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</si>
  <si>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</si>
  <si>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</si>
  <si>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</si>
  <si>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</si>
  <si>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</si>
  <si>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</si>
  <si>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</si>
  <si>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</si>
  <si>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</si>
  <si>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</si>
  <si>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</si>
  <si>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</si>
  <si>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</si>
  <si>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</si>
  <si>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</si>
  <si>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</si>
  <si>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</si>
  <si>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</si>
  <si>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</si>
  <si>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</si>
  <si>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</si>
  <si>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</si>
  <si>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</si>
  <si>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</si>
  <si>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</si>
  <si>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</si>
  <si>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</si>
  <si>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</si>
  <si>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</si>
  <si>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</si>
  <si>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</si>
  <si>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</si>
  <si>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</si>
  <si>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</si>
  <si>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</si>
  <si>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</si>
  <si>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</si>
  <si>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</si>
  <si>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</si>
  <si>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</si>
  <si>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</si>
  <si>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</si>
  <si>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</si>
  <si>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</si>
  <si>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</si>
  <si>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</si>
  <si>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</si>
  <si>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</si>
  <si>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</si>
  <si>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</si>
  <si>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</si>
  <si>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</si>
  <si>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</si>
  <si>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</si>
  <si>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</si>
  <si>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</si>
  <si>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</si>
  <si>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</si>
  <si>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</si>
  <si>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</si>
  <si>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</si>
  <si>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</si>
  <si>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</si>
  <si>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</si>
  <si>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</si>
  <si>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</si>
  <si>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</si>
  <si>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</si>
  <si>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</si>
  <si>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</si>
  <si>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</si>
  <si>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</si>
  <si>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</si>
  <si>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</si>
  <si>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</si>
  <si>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</si>
  <si>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</si>
  <si>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</si>
  <si>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</si>
  <si>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</si>
  <si>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</si>
  <si>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</si>
  <si>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</si>
  <si>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</si>
  <si>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</si>
  <si>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</si>
  <si>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</si>
  <si>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</si>
  <si>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</si>
  <si>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</si>
  <si>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</si>
  <si>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</si>
  <si>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</si>
  <si>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</si>
  <si>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</si>
  <si>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</si>
  <si>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</si>
  <si>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</si>
  <si>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</si>
  <si>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</si>
  <si>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</si>
  <si>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</si>
  <si>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</si>
  <si>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</si>
  <si>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</si>
  <si>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</si>
  <si>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</si>
  <si>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</si>
  <si>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</si>
  <si>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</si>
  <si>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</si>
  <si>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</si>
  <si>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</si>
  <si>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</si>
  <si>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</si>
  <si>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</si>
  <si>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</si>
  <si>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</si>
  <si>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</si>
  <si>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</si>
  <si>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</si>
  <si>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</si>
  <si>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</si>
  <si>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</si>
  <si>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</si>
  <si>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</si>
  <si>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</si>
  <si>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</si>
  <si>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</si>
  <si>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</si>
  <si>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</si>
  <si>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</si>
  <si>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</si>
  <si>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</si>
  <si>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</si>
  <si>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</si>
  <si>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</si>
  <si>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</si>
  <si>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</si>
  <si>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</si>
  <si>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</si>
  <si>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</si>
  <si>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</si>
  <si>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</si>
  <si>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</si>
  <si>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</si>
  <si>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</si>
  <si>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</si>
  <si>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</si>
  <si>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</si>
  <si>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</si>
  <si>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</si>
  <si>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</si>
  <si>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</si>
  <si>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</si>
  <si>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</si>
  <si>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</si>
  <si>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</si>
  <si>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</si>
  <si>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</si>
  <si>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</si>
  <si>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</si>
  <si>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</si>
  <si>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</si>
  <si>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</si>
  <si>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</si>
  <si>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</si>
  <si>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</si>
  <si>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</si>
  <si>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</si>
  <si>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</si>
  <si>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</si>
  <si>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</si>
  <si>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</si>
  <si>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</si>
  <si>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</si>
  <si>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</si>
  <si>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</si>
  <si>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</si>
  <si>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</si>
  <si>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</si>
  <si>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</si>
  <si>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</si>
  <si>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</si>
  <si>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</si>
  <si>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</si>
  <si>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</si>
  <si>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</si>
  <si>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</si>
  <si>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</si>
  <si>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</si>
  <si>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</si>
  <si>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</si>
  <si>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</si>
  <si>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</si>
  <si>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</si>
  <si>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</si>
  <si>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</si>
  <si>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</si>
  <si>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</si>
  <si>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</si>
  <si>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</si>
  <si>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</si>
  <si>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</si>
  <si>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</si>
  <si>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</si>
  <si>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</si>
  <si>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</si>
  <si>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</si>
  <si>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</si>
  <si>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</si>
  <si>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</si>
  <si>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</si>
  <si>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</si>
  <si>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</si>
  <si>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</si>
  <si>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</si>
  <si>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</si>
  <si>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</si>
  <si>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</si>
  <si>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</si>
  <si>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</si>
  <si>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</si>
  <si>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</si>
  <si>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</si>
  <si>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</si>
  <si>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</si>
  <si>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</si>
  <si>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</si>
  <si>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</si>
  <si>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</si>
  <si>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</si>
  <si>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</si>
  <si>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</si>
  <si>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</si>
  <si>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</si>
  <si>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</si>
  <si>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</si>
  <si>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</si>
  <si>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</si>
  <si>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</si>
  <si>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</si>
  <si>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</si>
  <si>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</si>
  <si>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</si>
  <si>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</si>
  <si>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</si>
  <si>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</si>
  <si>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</si>
  <si>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</si>
  <si>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</si>
  <si>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</si>
  <si>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</si>
  <si>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</si>
  <si>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</si>
  <si>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</si>
  <si>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</si>
  <si>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</si>
  <si>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</si>
  <si>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</si>
  <si>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</si>
  <si>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</si>
  <si>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</si>
  <si>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</si>
  <si>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</si>
  <si>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</si>
  <si>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</si>
  <si>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</si>
  <si>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</si>
  <si>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</si>
  <si>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</si>
  <si>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</si>
  <si>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</si>
  <si>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</si>
  <si>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</si>
  <si>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</si>
  <si>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</si>
  <si>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</si>
  <si>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</si>
  <si>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</si>
  <si>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</si>
  <si>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</si>
  <si>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</si>
  <si>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</si>
  <si>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</si>
  <si>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</si>
  <si>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</si>
  <si>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</si>
  <si>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</si>
  <si>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</si>
  <si>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</si>
  <si>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</si>
  <si>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</si>
  <si>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</si>
  <si>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</si>
  <si>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</si>
  <si>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</si>
  <si>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</si>
  <si>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</si>
  <si>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</si>
  <si>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</si>
  <si>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</si>
  <si>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</si>
  <si>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</si>
  <si>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</si>
  <si>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</si>
  <si>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</si>
  <si>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</si>
  <si>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</si>
  <si>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</si>
  <si>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</si>
  <si>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</si>
  <si>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</si>
  <si>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</si>
  <si>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</si>
  <si>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</si>
  <si>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</si>
  <si>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</si>
  <si>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</si>
  <si>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</si>
  <si>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</si>
  <si>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</si>
  <si>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</si>
  <si>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</si>
  <si>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</si>
  <si>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</si>
  <si>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</si>
  <si>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</si>
  <si>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</si>
  <si>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</si>
  <si>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</si>
  <si>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</si>
  <si>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</si>
  <si>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</si>
  <si>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</si>
  <si>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</si>
  <si>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</si>
  <si>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</si>
  <si>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</si>
  <si>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</si>
  <si>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</si>
  <si>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</si>
  <si>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</si>
  <si>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</si>
  <si>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</si>
  <si>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</si>
  <si>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</si>
  <si>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</si>
  <si>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</si>
  <si>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</si>
  <si>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</si>
  <si>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</si>
  <si>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</si>
  <si>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</si>
  <si>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</si>
  <si>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</si>
  <si>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</si>
  <si>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</si>
  <si>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</si>
  <si>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</si>
  <si>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</si>
  <si>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</si>
  <si>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</si>
  <si>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</si>
  <si>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</si>
  <si>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</si>
  <si>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</si>
  <si>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</si>
  <si>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</si>
  <si>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</si>
  <si>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</si>
  <si>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</si>
  <si>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</si>
  <si>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</si>
  <si>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</si>
  <si>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</si>
  <si>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</si>
  <si>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</si>
  <si>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</si>
  <si>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</si>
  <si>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</si>
  <si>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</si>
  <si>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</si>
  <si>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</si>
  <si>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</si>
  <si>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</si>
  <si>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</si>
  <si>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</si>
  <si>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</si>
  <si>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</si>
  <si>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</si>
  <si>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</si>
  <si>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</si>
  <si>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</si>
  <si>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</si>
  <si>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</si>
  <si>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</si>
  <si>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</si>
  <si>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</si>
  <si>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</si>
  <si>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</si>
  <si>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</si>
  <si>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</si>
  <si>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</si>
  <si>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</si>
  <si>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</si>
  <si>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</si>
  <si>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</si>
  <si>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</si>
  <si>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</si>
  <si>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</si>
  <si>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</si>
  <si>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</si>
  <si>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</si>
  <si>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</si>
  <si>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</si>
  <si>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</si>
  <si>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</si>
  <si>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</si>
  <si>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</si>
  <si>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</si>
  <si>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</si>
  <si>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</si>
  <si>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</si>
  <si>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</si>
  <si>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</si>
  <si>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</si>
  <si>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</si>
  <si>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</si>
  <si>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</si>
  <si>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</si>
  <si>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</si>
  <si>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</si>
  <si>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</si>
  <si>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</si>
  <si>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</si>
  <si>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</si>
  <si>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</si>
  <si>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</si>
  <si>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</si>
  <si>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</si>
  <si>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</si>
  <si>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</si>
  <si>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</si>
  <si>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</si>
  <si>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</si>
  <si>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</si>
  <si>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</si>
  <si>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</si>
  <si>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</si>
  <si>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</si>
  <si>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</si>
  <si>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</si>
  <si>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</si>
  <si>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</si>
  <si>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</si>
  <si>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</si>
  <si>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</si>
  <si>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</si>
  <si>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</si>
  <si>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</si>
  <si>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</si>
  <si>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</si>
  <si>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</si>
  <si>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</si>
  <si>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</si>
  <si>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</si>
  <si>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</si>
  <si>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</si>
  <si>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</si>
  <si>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</si>
  <si>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</si>
  <si>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</si>
  <si>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</si>
  <si>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</si>
  <si>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</si>
  <si>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</si>
  <si>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</si>
  <si>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</si>
  <si>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</si>
  <si>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</si>
  <si>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</si>
  <si>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</si>
  <si>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</si>
  <si>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</si>
  <si>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</si>
  <si>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</si>
  <si>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</si>
  <si>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</si>
  <si>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</si>
  <si>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</si>
  <si>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</si>
  <si>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</si>
  <si>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</si>
  <si>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</si>
  <si>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</si>
  <si>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</si>
  <si>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</si>
  <si>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</si>
  <si>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</si>
  <si>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</si>
  <si>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</si>
  <si>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</si>
  <si>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</si>
  <si>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</si>
  <si>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</si>
  <si>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</si>
  <si>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</si>
  <si>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</si>
  <si>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</si>
  <si>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</si>
  <si>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</si>
  <si>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</si>
  <si>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</si>
  <si>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</si>
  <si>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</si>
  <si>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</si>
  <si>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</si>
  <si>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</si>
  <si>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</si>
  <si>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</si>
  <si>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</si>
  <si>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</si>
  <si>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</si>
  <si>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</si>
  <si>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</si>
  <si>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</si>
  <si>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</si>
  <si>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</si>
  <si>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</si>
  <si>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</si>
  <si>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</si>
  <si>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</si>
  <si>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</si>
  <si>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</si>
  <si>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</si>
  <si>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</si>
  <si>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</si>
  <si>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</si>
  <si>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</si>
  <si>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</si>
  <si>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</si>
  <si>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</si>
  <si>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</si>
  <si>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</si>
  <si>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</si>
  <si>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</si>
  <si>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</si>
  <si>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</si>
  <si>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</si>
  <si>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</si>
  <si>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</si>
  <si>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</si>
  <si>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</si>
  <si>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</si>
  <si>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</si>
  <si>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</si>
  <si>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</si>
  <si>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</si>
  <si>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</si>
  <si>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</si>
  <si>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</si>
  <si>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</si>
  <si>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</si>
  <si>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</si>
  <si>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</si>
  <si>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</si>
  <si>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</si>
  <si>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</si>
  <si>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</si>
  <si>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</si>
  <si>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</si>
  <si>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</si>
  <si>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</si>
  <si>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</si>
  <si>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</si>
  <si>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</si>
  <si>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</si>
  <si>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</si>
  <si>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</si>
  <si>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</si>
  <si>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</si>
  <si>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</si>
  <si>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</si>
  <si>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</si>
  <si>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</si>
  <si>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</si>
  <si>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</si>
  <si>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</si>
  <si>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</si>
  <si>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</si>
  <si>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</si>
  <si>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</si>
  <si>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</si>
  <si>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</si>
  <si>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</si>
  <si>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</si>
  <si>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</si>
  <si>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</si>
  <si>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</si>
  <si>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</si>
  <si>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</si>
  <si>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</si>
  <si>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</si>
  <si>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</si>
  <si>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</si>
  <si>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</si>
  <si>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</si>
  <si>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</si>
  <si>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</si>
  <si>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</si>
  <si>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</si>
  <si>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</si>
  <si>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</si>
  <si>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</si>
  <si>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</si>
  <si>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</si>
  <si>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</si>
  <si>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</si>
  <si>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</si>
  <si>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</si>
  <si>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</si>
  <si>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</si>
  <si>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</si>
  <si>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</si>
  <si>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</si>
  <si>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</si>
  <si>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</si>
  <si>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</si>
  <si>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</si>
  <si>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</si>
  <si>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</si>
  <si>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</si>
  <si>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</si>
  <si>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</si>
  <si>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</si>
  <si>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</si>
  <si>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</si>
  <si>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</si>
  <si>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</si>
  <si>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</si>
  <si>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</si>
  <si>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</si>
  <si>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</si>
  <si>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</si>
  <si>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</si>
  <si>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</si>
  <si>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</si>
  <si>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</si>
  <si>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</si>
  <si>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</si>
  <si>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</si>
  <si>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</si>
  <si>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</si>
  <si>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</si>
  <si>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</si>
  <si>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</si>
  <si>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</si>
  <si>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</si>
  <si>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</si>
  <si>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</si>
  <si>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</si>
  <si>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</si>
  <si>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</si>
  <si>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</si>
  <si>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</si>
  <si>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</si>
  <si>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</si>
  <si>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</si>
  <si>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</si>
  <si>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</si>
  <si>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</si>
  <si>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</si>
  <si>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</si>
  <si>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</si>
  <si>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</si>
  <si>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</si>
  <si>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</si>
  <si>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</si>
  <si>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</si>
  <si>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</si>
  <si>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</si>
  <si>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</si>
  <si>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</si>
  <si>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</si>
  <si>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</si>
  <si>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</si>
  <si>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</si>
  <si>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</si>
  <si>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</si>
  <si>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</si>
  <si>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</si>
  <si>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</si>
  <si>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</si>
  <si>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</si>
  <si>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</si>
  <si>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</si>
  <si>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</si>
  <si>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</si>
  <si>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</si>
  <si>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</si>
  <si>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</si>
  <si>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</si>
  <si>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</si>
  <si>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</si>
  <si>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</si>
  <si>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</si>
  <si>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</si>
  <si>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</si>
  <si>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</si>
  <si>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</si>
  <si>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</si>
  <si>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</si>
  <si>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</si>
  <si>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</si>
  <si>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</si>
  <si>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</si>
  <si>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</si>
  <si>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</si>
  <si>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</si>
  <si>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</si>
  <si>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</si>
  <si>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</si>
  <si>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</si>
  <si>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</si>
  <si>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</si>
  <si>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</si>
  <si>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</si>
  <si>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</si>
  <si>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</si>
  <si>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</si>
  <si>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</si>
  <si>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</si>
  <si>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</si>
  <si>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</si>
  <si>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</si>
  <si>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</si>
  <si>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</si>
  <si>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</si>
  <si>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</si>
  <si>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</si>
  <si>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</si>
  <si>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</si>
  <si>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</si>
  <si>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</si>
  <si>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</si>
  <si>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</si>
  <si>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</si>
  <si>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</si>
  <si>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</si>
  <si>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</si>
  <si>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</si>
  <si>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</si>
  <si>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</si>
  <si>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</si>
  <si>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</si>
  <si>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</si>
  <si>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</si>
  <si>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</si>
  <si>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</si>
  <si>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</si>
  <si>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</si>
  <si>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</si>
  <si>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</si>
  <si>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</si>
  <si>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</si>
  <si>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</si>
  <si>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</si>
  <si>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</si>
  <si>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</si>
  <si>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</si>
  <si>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</si>
  <si>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</si>
  <si>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</si>
  <si>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</si>
  <si>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</si>
  <si>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</si>
  <si>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</si>
  <si>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</si>
  <si>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</si>
  <si>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</si>
  <si>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</si>
  <si>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</si>
  <si>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</si>
  <si>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</si>
  <si>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</si>
  <si>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</si>
  <si>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</si>
  <si>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</si>
  <si>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</si>
  <si>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</si>
  <si>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</si>
  <si>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</si>
  <si>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</si>
  <si>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</si>
  <si>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</si>
  <si>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</si>
  <si>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</si>
  <si>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</si>
  <si>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</si>
  <si>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</si>
  <si>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</si>
  <si>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</si>
  <si>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</si>
  <si>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</si>
  <si>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</si>
  <si>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</si>
  <si>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</si>
  <si>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</si>
  <si>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</si>
  <si>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</si>
  <si>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</si>
  <si>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</si>
  <si>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</si>
  <si>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</si>
  <si>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</si>
  <si>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</si>
  <si>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</si>
  <si>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</si>
  <si>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</si>
  <si>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</si>
  <si>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</si>
  <si>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</si>
  <si>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</si>
  <si>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</si>
  <si>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</si>
  <si>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</si>
  <si>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</si>
  <si>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</si>
  <si>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</si>
  <si>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</si>
  <si>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</si>
  <si>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</si>
  <si>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</si>
  <si>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</si>
  <si>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</si>
  <si>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</si>
  <si>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</si>
  <si>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</si>
  <si>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</si>
  <si>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</si>
  <si>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</si>
  <si>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</si>
  <si>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</si>
  <si>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</si>
  <si>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</si>
  <si>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</si>
  <si>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</si>
  <si>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</si>
  <si>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</si>
  <si>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</si>
  <si>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</si>
  <si>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</si>
  <si>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</si>
  <si>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</si>
  <si>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</si>
  <si>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</si>
  <si>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</si>
  <si>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</si>
  <si>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</si>
  <si>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</si>
  <si>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</si>
  <si>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</si>
  <si>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</si>
  <si>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</si>
  <si>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</si>
  <si>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</si>
  <si>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</si>
  <si>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</si>
  <si>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</si>
  <si>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</si>
  <si>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</si>
  <si>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</si>
  <si>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</si>
  <si>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</si>
  <si>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</si>
  <si>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</si>
  <si>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</si>
  <si>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</si>
  <si>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</si>
  <si>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</si>
  <si>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</si>
  <si>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</si>
  <si>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</si>
  <si>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</si>
  <si>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</si>
  <si>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</si>
  <si>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</si>
  <si>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</si>
  <si>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</si>
  <si>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</si>
  <si>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</si>
  <si>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</si>
  <si>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</si>
  <si>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</si>
  <si>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</si>
  <si>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</si>
  <si>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</si>
  <si>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</si>
  <si>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</si>
  <si>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</si>
  <si>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</si>
  <si>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</si>
  <si>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</si>
  <si>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</si>
  <si>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</si>
  <si>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</si>
  <si>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</si>
  <si>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</si>
  <si>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</si>
  <si>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</si>
  <si>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</si>
  <si>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</si>
  <si>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</si>
  <si>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</si>
  <si>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</si>
  <si>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</si>
  <si>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</si>
  <si>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</si>
  <si>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</si>
  <si>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</si>
  <si>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</si>
  <si>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</si>
  <si>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</si>
  <si>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</si>
  <si>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</si>
  <si>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</si>
  <si>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</si>
  <si>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</si>
  <si>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</si>
  <si>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</si>
  <si>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</si>
  <si>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</si>
  <si>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</si>
  <si>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</si>
  <si>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</si>
  <si>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</si>
  <si>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</si>
  <si>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</si>
  <si>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</si>
  <si>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</si>
  <si>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</si>
  <si>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</si>
  <si>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</si>
  <si>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</si>
  <si>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</si>
  <si>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</si>
  <si>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</si>
  <si>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</si>
  <si>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</si>
  <si>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</si>
  <si>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</si>
  <si>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</si>
  <si>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</si>
  <si>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</si>
  <si>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</si>
  <si>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</si>
  <si>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</si>
  <si>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</si>
  <si>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</si>
  <si>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</si>
  <si>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</si>
  <si>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</si>
  <si>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</si>
  <si>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</si>
  <si>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</si>
  <si>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</si>
  <si>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</si>
  <si>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</si>
  <si>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</si>
  <si>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</si>
  <si>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</si>
  <si>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</si>
  <si>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</si>
  <si>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</si>
  <si>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</si>
  <si>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</si>
  <si>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</si>
  <si>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</si>
  <si>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</si>
  <si>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</si>
  <si>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</si>
  <si>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</si>
  <si>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</si>
  <si>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</si>
  <si>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</si>
  <si>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</si>
  <si>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</si>
  <si>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</si>
  <si>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</si>
  <si>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</si>
  <si>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</si>
  <si>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</si>
  <si>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</si>
  <si>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</si>
  <si>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</si>
  <si>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</si>
  <si>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</si>
  <si>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</si>
  <si>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</si>
  <si>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</si>
  <si>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</si>
  <si>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</si>
  <si>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</si>
  <si>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</si>
  <si>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</si>
  <si>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</si>
  <si>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</si>
  <si>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</si>
  <si>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</si>
  <si>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</si>
  <si>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</si>
  <si>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</si>
  <si>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</si>
  <si>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</si>
  <si>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</si>
  <si>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</si>
  <si>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</si>
  <si>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</si>
  <si>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</si>
  <si>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</si>
  <si>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</si>
  <si>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</si>
  <si>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</si>
  <si>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</si>
  <si>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</si>
  <si>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</si>
  <si>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</si>
  <si>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</si>
  <si>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</si>
  <si>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</si>
  <si>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</si>
  <si>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</si>
  <si>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</si>
  <si>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</si>
  <si>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</si>
  <si>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</si>
  <si>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</si>
  <si>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</si>
  <si>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</si>
  <si>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</si>
  <si>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</si>
  <si>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</si>
  <si>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</si>
  <si>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</si>
  <si>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</si>
  <si>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</si>
  <si>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</si>
  <si>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</si>
  <si>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</si>
  <si>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</si>
  <si>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</si>
  <si>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</si>
  <si>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</si>
  <si>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</si>
  <si>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</si>
  <si>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</si>
  <si>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</si>
  <si>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</si>
  <si>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</si>
  <si>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</si>
  <si>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</si>
  <si>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</si>
  <si>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</si>
  <si>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</si>
  <si>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</si>
  <si>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</si>
  <si>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</si>
  <si>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</si>
  <si>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</si>
  <si>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</si>
  <si>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</si>
  <si>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</si>
  <si>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</si>
  <si>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</si>
  <si>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</si>
  <si>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</si>
  <si>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</si>
  <si>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</si>
  <si>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</si>
  <si>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</si>
  <si>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</si>
  <si>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</si>
  <si>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</si>
  <si>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</si>
  <si>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</si>
  <si>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</si>
  <si>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</si>
  <si>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</si>
  <si>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</si>
  <si>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</si>
  <si>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</si>
  <si>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</si>
  <si>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</si>
  <si>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</si>
  <si>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</si>
  <si>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</si>
  <si>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</si>
  <si>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</si>
  <si>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</si>
  <si>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</si>
  <si>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</si>
  <si>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</si>
  <si>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</si>
  <si>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</si>
  <si>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</si>
  <si>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</si>
  <si>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</si>
  <si>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</si>
  <si>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</si>
  <si>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</si>
  <si>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</si>
  <si>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</si>
  <si>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</si>
  <si>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</si>
  <si>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</si>
  <si>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</si>
  <si>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</si>
  <si>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</si>
  <si>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</si>
  <si>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</si>
  <si>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</si>
  <si>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</si>
  <si>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</si>
  <si>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</si>
  <si>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</si>
  <si>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</si>
  <si>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</si>
  <si>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</si>
  <si>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</si>
  <si>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</si>
  <si>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</si>
  <si>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</si>
  <si>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</si>
  <si>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</si>
  <si>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</si>
  <si>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</si>
  <si>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</si>
  <si>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</si>
  <si>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</si>
  <si>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</si>
  <si>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</si>
  <si>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</si>
  <si>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</si>
  <si>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</si>
  <si>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</si>
  <si>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</si>
  <si>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</si>
  <si>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</si>
  <si>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</si>
  <si>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</si>
  <si>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</si>
  <si>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</si>
  <si>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</si>
  <si>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</si>
  <si>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</si>
  <si>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</si>
  <si>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</si>
  <si>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</si>
  <si>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</si>
  <si>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</si>
  <si>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</si>
  <si>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</si>
  <si>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</si>
  <si>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</si>
  <si>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</si>
  <si>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</si>
  <si>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</si>
  <si>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</si>
  <si>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</si>
  <si>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</si>
  <si>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</si>
  <si>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</si>
  <si>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</si>
  <si>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</si>
  <si>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</si>
  <si>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</si>
  <si>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</si>
  <si>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</si>
  <si>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</si>
  <si>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</si>
  <si>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</si>
  <si>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</si>
  <si>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</si>
  <si>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</si>
  <si>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</si>
  <si>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</si>
  <si>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</si>
  <si>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</si>
  <si>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</si>
  <si>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</si>
  <si>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</si>
  <si>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</si>
  <si>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</si>
  <si>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</si>
  <si>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</si>
  <si>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</si>
  <si>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</si>
  <si>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</si>
  <si>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</si>
  <si>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</si>
  <si>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</si>
  <si>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</si>
  <si>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</si>
  <si>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</si>
  <si>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</si>
  <si>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</si>
  <si>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</si>
  <si>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</si>
  <si>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</si>
  <si>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</si>
  <si>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</si>
  <si>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</si>
  <si>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</si>
  <si>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</si>
  <si>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</si>
  <si>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</si>
  <si>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</si>
  <si>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</si>
  <si>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</si>
  <si>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</si>
  <si>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</si>
  <si>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</si>
  <si>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</si>
  <si>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</si>
  <si>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</si>
  <si>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</si>
  <si>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</si>
  <si>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</si>
  <si>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</si>
  <si>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</si>
  <si>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</si>
  <si>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</si>
  <si>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</si>
  <si>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</si>
  <si>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</si>
  <si>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</si>
  <si>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</si>
  <si>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</si>
  <si>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</si>
  <si>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</si>
  <si>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</si>
  <si>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</si>
  <si>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</si>
  <si>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</si>
  <si>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</si>
  <si>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</si>
  <si>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</si>
  <si>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</si>
  <si>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</si>
  <si>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</si>
  <si>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</si>
  <si>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</si>
  <si>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</si>
  <si>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</si>
  <si>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</si>
  <si>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</si>
  <si>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</si>
  <si>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</si>
  <si>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</si>
  <si>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</si>
  <si>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</si>
  <si>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</si>
  <si>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</si>
  <si>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</si>
  <si>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</si>
  <si>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</si>
  <si>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</si>
  <si>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</si>
  <si>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</si>
  <si>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</si>
  <si>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</si>
  <si>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</si>
  <si>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</si>
  <si>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</si>
  <si>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</si>
  <si>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</si>
  <si>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</si>
  <si>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</si>
  <si>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</si>
  <si>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</si>
  <si>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</si>
  <si>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</si>
  <si>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</si>
  <si>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</si>
  <si>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</si>
  <si>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</si>
  <si>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</si>
  <si>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</si>
  <si>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</si>
  <si>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</si>
  <si>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</si>
  <si>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</si>
  <si>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</si>
  <si>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</si>
  <si>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</si>
  <si>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</si>
  <si>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</si>
  <si>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</si>
  <si>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</si>
  <si>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</si>
  <si>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</si>
  <si>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</si>
  <si>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</si>
  <si>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</si>
  <si>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</si>
  <si>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</si>
  <si>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</si>
  <si>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</si>
  <si>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</si>
  <si>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</si>
  <si>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</si>
  <si>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</si>
  <si>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</si>
  <si>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</si>
  <si>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</si>
  <si>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</si>
  <si>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</si>
  <si>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</si>
  <si>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</si>
  <si>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</si>
  <si>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</si>
  <si>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</si>
  <si>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</si>
  <si>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</si>
  <si>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</si>
  <si>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</si>
  <si>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</si>
  <si>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</si>
  <si>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</si>
  <si>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</si>
  <si>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</si>
  <si>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</si>
  <si>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</si>
  <si>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</si>
  <si>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</si>
  <si>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</si>
  <si>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</si>
  <si>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</si>
  <si>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</si>
  <si>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</si>
  <si>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</si>
  <si>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</si>
  <si>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</si>
  <si>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</si>
  <si>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</si>
  <si>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</si>
  <si>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</si>
  <si>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</si>
  <si>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</si>
  <si>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</si>
  <si>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</si>
  <si>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</si>
  <si>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</si>
  <si>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</si>
  <si>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</si>
  <si>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</si>
  <si>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</si>
  <si>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</si>
  <si>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</si>
  <si>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</si>
  <si>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</si>
  <si>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</si>
  <si>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</si>
  <si>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</si>
  <si>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</si>
  <si>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</si>
  <si>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</si>
  <si>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</si>
  <si>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</si>
  <si>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</si>
  <si>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</si>
  <si>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</si>
  <si>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</si>
  <si>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</si>
  <si>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</si>
  <si>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</si>
  <si>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</si>
  <si>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</si>
  <si>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</si>
  <si>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</si>
  <si>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</si>
  <si>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</si>
  <si>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</si>
  <si>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</si>
  <si>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</si>
  <si>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</si>
  <si>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</si>
  <si>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</si>
  <si>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</si>
  <si>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</si>
  <si>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</si>
  <si>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</si>
  <si>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</si>
  <si>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</si>
  <si>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</si>
  <si>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</si>
  <si>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</si>
  <si>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</si>
  <si>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</si>
  <si>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</si>
  <si>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</si>
  <si>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</si>
  <si>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</si>
  <si>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</si>
  <si>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</si>
  <si>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</si>
  <si>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</si>
  <si>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</si>
  <si>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</si>
  <si>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</si>
  <si>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</si>
  <si>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</si>
  <si>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</si>
  <si>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</si>
  <si>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</si>
  <si>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</si>
  <si>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</si>
  <si>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</si>
  <si>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</si>
  <si>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</si>
  <si>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</si>
  <si>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</si>
  <si>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</si>
  <si>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</si>
  <si>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</si>
  <si>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</si>
  <si>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</si>
  <si>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</si>
  <si>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</si>
  <si>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</si>
  <si>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</si>
  <si>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</si>
  <si>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</si>
  <si>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</si>
  <si>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</si>
  <si>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</si>
  <si>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</si>
  <si>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</si>
  <si>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</si>
  <si>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</si>
  <si>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</si>
  <si>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</si>
  <si>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</si>
  <si>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</si>
  <si>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</si>
  <si>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</si>
  <si>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</si>
  <si>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</si>
  <si>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</si>
  <si>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</si>
  <si>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</si>
  <si>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</si>
  <si>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</si>
  <si>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</si>
  <si>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</si>
  <si>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</si>
  <si>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</si>
  <si>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</si>
  <si>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</si>
  <si>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</si>
  <si>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</si>
  <si>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</si>
  <si>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</si>
  <si>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</si>
  <si>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</si>
  <si>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</si>
  <si>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</si>
  <si>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</si>
  <si>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</si>
  <si>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</si>
  <si>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</si>
  <si>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</si>
  <si>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</si>
  <si>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</si>
  <si>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</si>
  <si>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</si>
  <si>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</si>
  <si>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</si>
  <si>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</si>
  <si>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</si>
  <si>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</si>
  <si>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</si>
  <si>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</si>
  <si>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</si>
  <si>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</si>
  <si>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</si>
  <si>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</si>
  <si>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</si>
  <si>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</si>
  <si>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</si>
  <si>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</si>
  <si>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</si>
  <si>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</si>
  <si>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</si>
  <si>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</si>
  <si>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</si>
  <si>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</si>
  <si>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</si>
  <si>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</si>
  <si>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</si>
  <si>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</si>
  <si>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</si>
  <si>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</si>
  <si>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</si>
  <si>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</si>
  <si>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</si>
  <si>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</si>
  <si>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</si>
  <si>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</si>
  <si>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</si>
  <si>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</si>
  <si>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</si>
  <si>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</si>
  <si>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</si>
  <si>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</si>
  <si>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</si>
  <si>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</si>
  <si>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</si>
  <si>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</si>
  <si>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</si>
  <si>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</si>
  <si>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</si>
  <si>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</si>
  <si>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</si>
  <si>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</si>
  <si>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</si>
  <si>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</si>
  <si>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</si>
  <si>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</si>
  <si>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</si>
  <si>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</si>
  <si>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</si>
  <si>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</si>
  <si>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</si>
  <si>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</si>
  <si>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</si>
  <si>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</si>
  <si>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</si>
  <si>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</si>
  <si>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</si>
  <si>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</si>
  <si>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</si>
  <si>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</si>
  <si>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</si>
  <si>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</si>
  <si>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</si>
  <si>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</si>
  <si>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</si>
  <si>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</si>
  <si>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</si>
  <si>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</si>
  <si>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</si>
  <si>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</si>
  <si>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</si>
  <si>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</si>
  <si>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</si>
  <si>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</si>
  <si>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</si>
  <si>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</si>
  <si>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</si>
  <si>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</si>
  <si>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</si>
  <si>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</si>
  <si>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</si>
  <si>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</si>
  <si>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</si>
  <si>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</si>
  <si>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</si>
  <si>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</si>
  <si>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</si>
  <si>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</si>
  <si>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</si>
  <si>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</si>
  <si>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</si>
  <si>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</si>
  <si>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</si>
  <si>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</si>
  <si>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</si>
  <si>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</si>
  <si>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</si>
  <si>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</si>
  <si>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</si>
  <si>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</si>
  <si>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</si>
  <si>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</si>
  <si>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</si>
  <si>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</si>
  <si>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</si>
  <si>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</si>
  <si>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</si>
  <si>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</si>
  <si>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</si>
  <si>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</si>
  <si>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</si>
  <si>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</si>
  <si>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</si>
  <si>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</si>
  <si>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</si>
  <si>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</si>
  <si>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</si>
  <si>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</si>
  <si>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</si>
  <si>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</si>
  <si>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</si>
  <si>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</si>
  <si>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</si>
  <si>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</si>
  <si>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</si>
  <si>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</si>
  <si>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</si>
  <si>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</si>
  <si>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</si>
  <si>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</si>
  <si>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</si>
  <si>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</si>
  <si>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</si>
  <si>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</si>
  <si>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</si>
  <si>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</si>
  <si>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</si>
  <si>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</si>
  <si>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</si>
  <si>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</si>
  <si>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</si>
  <si>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</si>
  <si>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</si>
  <si>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</si>
  <si>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</si>
  <si>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</si>
  <si>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</si>
  <si>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</si>
  <si>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</si>
  <si>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</si>
  <si>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</si>
  <si>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</si>
  <si>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</si>
  <si>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</si>
  <si>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</si>
  <si>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</si>
  <si>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</si>
  <si>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</si>
  <si>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</si>
  <si>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</si>
  <si>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</si>
  <si>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</si>
  <si>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</si>
  <si>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</si>
  <si>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</si>
  <si>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</si>
  <si>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</si>
  <si>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</si>
  <si>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</si>
  <si>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</si>
  <si>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</si>
  <si>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</si>
  <si>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</si>
  <si>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</si>
  <si>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</si>
  <si>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</si>
  <si>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</si>
  <si>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</si>
  <si>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</si>
  <si>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</si>
  <si>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</si>
  <si>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</si>
  <si>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</si>
  <si>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</si>
  <si>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</si>
  <si>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</si>
  <si>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</si>
  <si>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</si>
  <si>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</si>
  <si>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</si>
  <si>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</si>
  <si>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</si>
  <si>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</si>
  <si>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</si>
  <si>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</si>
  <si>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</si>
  <si>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</si>
  <si>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</si>
  <si>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</si>
  <si>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</si>
  <si>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</si>
  <si>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</si>
  <si>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</si>
  <si>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</si>
  <si>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</si>
  <si>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</si>
  <si>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</si>
  <si>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</si>
  <si>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</si>
  <si>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</si>
  <si>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</si>
  <si>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</si>
  <si>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</si>
  <si>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</si>
  <si>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</si>
  <si>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</si>
  <si>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</si>
  <si>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</si>
  <si>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</si>
  <si>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</si>
  <si>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</si>
  <si>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</si>
  <si>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</si>
  <si>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</si>
  <si>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</si>
  <si>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</si>
  <si>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</si>
  <si>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</si>
  <si>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</si>
  <si>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</si>
  <si>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</si>
  <si>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</si>
  <si>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</si>
  <si>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</si>
  <si>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</si>
  <si>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</si>
  <si>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</si>
  <si>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</si>
  <si>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</si>
  <si>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</si>
  <si>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</si>
  <si>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</si>
  <si>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</si>
  <si>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</si>
  <si>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</si>
  <si>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</si>
  <si>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</si>
  <si>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</si>
  <si>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</si>
  <si>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</si>
  <si>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</si>
  <si>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</si>
  <si>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</si>
  <si>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</si>
  <si>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</si>
  <si>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</si>
  <si>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</si>
  <si>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</si>
  <si>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</si>
  <si>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</si>
  <si>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</si>
  <si>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</si>
  <si>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</si>
  <si>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</si>
  <si>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</si>
  <si>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</si>
  <si>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</si>
  <si>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</si>
  <si>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</si>
  <si>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</si>
  <si>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</si>
  <si>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</si>
  <si>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</si>
  <si>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</si>
  <si>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</si>
  <si>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</si>
  <si>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</si>
  <si>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</si>
  <si>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</si>
  <si>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</si>
  <si>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</si>
  <si>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</si>
  <si>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</si>
  <si>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</si>
  <si>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</si>
  <si>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</si>
  <si>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</si>
  <si>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</si>
  <si>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</si>
  <si>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</si>
  <si>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</si>
  <si>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</si>
  <si>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</si>
  <si>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</si>
  <si>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</si>
  <si>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</si>
  <si>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</si>
  <si>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</si>
  <si>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</si>
  <si>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</si>
  <si>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</si>
  <si>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</si>
  <si>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</si>
  <si>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</si>
  <si>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</si>
  <si>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</si>
  <si>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</si>
  <si>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</si>
  <si>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</si>
  <si>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</si>
  <si>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</si>
  <si>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</si>
  <si>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</si>
  <si>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</si>
  <si>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</si>
  <si>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</si>
  <si>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</si>
  <si>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</si>
  <si>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</si>
  <si>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</si>
  <si>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</si>
  <si>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</si>
  <si>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</si>
  <si>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</si>
  <si>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</si>
  <si>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</si>
  <si>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</si>
  <si>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</si>
  <si>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</si>
  <si>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</si>
  <si>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</si>
  <si>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</si>
  <si>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</si>
  <si>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</si>
  <si>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</si>
  <si>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</si>
  <si>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</si>
  <si>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</si>
  <si>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</si>
  <si>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</si>
  <si>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</si>
  <si>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</si>
  <si>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</si>
  <si>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</si>
  <si>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</si>
  <si>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</si>
  <si>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</si>
  <si>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</si>
  <si>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</si>
  <si>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</si>
  <si>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</si>
  <si>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</si>
  <si>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</si>
  <si>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</si>
  <si>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</si>
  <si>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</si>
  <si>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</si>
  <si>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</si>
  <si>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</si>
  <si>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</si>
  <si>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</si>
  <si>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</si>
  <si>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</si>
  <si>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</si>
  <si>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</si>
  <si>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</si>
  <si>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</si>
  <si>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</si>
  <si>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</si>
  <si>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</si>
  <si>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</si>
  <si>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</si>
  <si>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</si>
  <si>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</si>
  <si>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</si>
  <si>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</si>
  <si>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</si>
  <si>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</si>
  <si>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</si>
  <si>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</si>
  <si>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</si>
  <si>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</si>
  <si>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</si>
  <si>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</si>
  <si>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</si>
  <si>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</si>
  <si>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</si>
  <si>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</si>
  <si>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</si>
  <si>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</si>
  <si>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</si>
  <si>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</si>
  <si>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</si>
  <si>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</si>
  <si>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</si>
  <si>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</si>
  <si>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</si>
  <si>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</si>
  <si>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</si>
  <si>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</si>
  <si>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</si>
  <si>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</si>
  <si>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</si>
  <si>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</si>
  <si>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</si>
  <si>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</si>
  <si>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</si>
  <si>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</si>
  <si>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</si>
  <si>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</si>
  <si>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</si>
  <si>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</si>
  <si>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</si>
  <si>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</si>
  <si>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</si>
  <si>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</si>
  <si>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</si>
  <si>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</si>
  <si>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</si>
  <si>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</si>
  <si>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</si>
  <si>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</si>
  <si>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</si>
  <si>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</si>
  <si>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</si>
  <si>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</si>
  <si>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</si>
  <si>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</si>
  <si>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</si>
  <si>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</si>
  <si>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</si>
  <si>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</si>
  <si>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</si>
  <si>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</si>
  <si>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</si>
  <si>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</si>
  <si>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</si>
  <si>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</si>
  <si>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</si>
  <si>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</si>
  <si>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</si>
  <si>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</si>
  <si>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</si>
  <si>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</si>
  <si>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</si>
  <si>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</si>
  <si>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</si>
  <si>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</si>
  <si>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</si>
  <si>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</si>
  <si>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</si>
  <si>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</si>
  <si>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</si>
  <si>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</si>
  <si>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</si>
  <si>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</si>
  <si>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</si>
  <si>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</si>
  <si>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</si>
  <si>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</si>
  <si>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</si>
  <si>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</si>
  <si>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</si>
  <si>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</si>
  <si>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</si>
  <si>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</si>
  <si>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</si>
  <si>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</si>
  <si>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</si>
  <si>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</si>
  <si>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</si>
  <si>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</si>
  <si>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</si>
  <si>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</si>
  <si>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</si>
  <si>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</si>
  <si>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</si>
  <si>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</si>
  <si>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</si>
  <si>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</si>
  <si>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</si>
  <si>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</si>
  <si>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</si>
  <si>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</si>
  <si>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</si>
  <si>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</si>
  <si>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</si>
  <si>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</si>
  <si>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</si>
  <si>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</si>
  <si>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</si>
  <si>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</si>
  <si>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</si>
  <si>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</si>
  <si>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</si>
  <si>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</si>
  <si>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</si>
  <si>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</si>
  <si>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</si>
  <si>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</si>
  <si>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</si>
  <si>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</si>
  <si>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</si>
  <si>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</si>
  <si>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</si>
  <si>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</si>
  <si>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</si>
  <si>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</si>
  <si>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</si>
  <si>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</si>
  <si>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</si>
  <si>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</si>
  <si>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</si>
  <si>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</si>
  <si>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</si>
  <si>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</si>
  <si>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</si>
  <si>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</si>
  <si>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</si>
  <si>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</si>
  <si>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</si>
  <si>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</si>
  <si>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</si>
  <si>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</si>
  <si>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</si>
  <si>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</si>
  <si>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</si>
  <si>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</si>
  <si>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</si>
  <si>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</si>
  <si>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</si>
  <si>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</si>
  <si>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</si>
  <si>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</si>
  <si>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</si>
  <si>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</si>
  <si>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</si>
  <si>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</si>
  <si>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</si>
  <si>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</si>
  <si>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</si>
  <si>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</si>
  <si>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</si>
  <si>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</si>
  <si>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</si>
  <si>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</si>
  <si>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</si>
  <si>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</si>
  <si>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</si>
  <si>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</si>
  <si>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</si>
  <si>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</si>
  <si>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</si>
  <si>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</si>
  <si>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</si>
  <si>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</si>
  <si>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</si>
  <si>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</si>
  <si>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</si>
  <si>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</si>
  <si>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</si>
  <si>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</si>
  <si>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</si>
  <si>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</si>
  <si>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</si>
  <si>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</si>
  <si>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</si>
  <si>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</si>
  <si>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</si>
  <si>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</si>
  <si>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</si>
  <si>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</si>
  <si>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</si>
  <si>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</si>
  <si>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</si>
  <si>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</si>
  <si>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</si>
  <si>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</si>
  <si>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</si>
  <si>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</si>
  <si>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</si>
  <si>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</si>
  <si>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</si>
  <si>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</si>
  <si>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</si>
  <si>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</si>
  <si>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</si>
  <si>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</si>
  <si>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</si>
  <si>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</si>
  <si>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</si>
  <si>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</si>
  <si>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</si>
  <si>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</si>
  <si>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</si>
  <si>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</si>
  <si>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</si>
  <si>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</si>
  <si>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</si>
  <si>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</si>
  <si>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</si>
  <si>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</si>
  <si>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</si>
  <si>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</si>
  <si>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</si>
  <si>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</si>
  <si>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</si>
  <si>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</si>
  <si>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</si>
  <si>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</si>
  <si>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</si>
  <si>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</si>
  <si>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</si>
  <si>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</si>
  <si>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</si>
  <si>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</si>
  <si>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</si>
  <si>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</si>
  <si>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</si>
  <si>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</si>
  <si>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</si>
  <si>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</si>
  <si>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</si>
  <si>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</si>
  <si>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</si>
  <si>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</si>
  <si>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</si>
  <si>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</si>
  <si>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</si>
  <si>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</si>
  <si>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</si>
  <si>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</si>
  <si>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</si>
  <si>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</si>
  <si>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</si>
  <si>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</si>
  <si>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</si>
  <si>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</si>
  <si>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</si>
  <si>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</si>
  <si>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</si>
  <si>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</si>
  <si>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</si>
  <si>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</si>
  <si>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</si>
  <si>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</si>
  <si>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</si>
  <si>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</si>
  <si>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</si>
  <si>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</si>
  <si>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</si>
  <si>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</si>
  <si>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</si>
  <si>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</si>
  <si>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</si>
  <si>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</si>
  <si>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</si>
  <si>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</si>
  <si>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</si>
  <si>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</si>
  <si>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</si>
  <si>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</si>
  <si>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</si>
  <si>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</si>
  <si>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</si>
  <si>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</si>
  <si>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</si>
  <si>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</si>
  <si>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</si>
  <si>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</si>
  <si>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</si>
  <si>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</si>
  <si>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</si>
  <si>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</si>
  <si>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</si>
  <si>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</si>
  <si>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</si>
  <si>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</si>
  <si>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</si>
  <si>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</si>
  <si>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</si>
  <si>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</si>
  <si>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</si>
  <si>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</si>
  <si>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</si>
  <si>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</si>
  <si>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</si>
  <si>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</si>
  <si>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</si>
  <si>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</si>
  <si>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</si>
  <si>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</si>
  <si>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</si>
  <si>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</si>
  <si>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</si>
  <si>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</si>
  <si>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</si>
  <si>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</si>
  <si>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</si>
  <si>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</si>
  <si>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</si>
  <si>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</si>
  <si>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</si>
  <si>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</si>
  <si>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</si>
  <si>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</si>
  <si>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</si>
  <si>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</si>
  <si>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</si>
  <si>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</si>
  <si>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</si>
  <si>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</si>
  <si>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</si>
  <si>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</si>
  <si>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</si>
  <si>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</si>
  <si>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</si>
  <si>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</si>
  <si>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</si>
  <si>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</si>
  <si>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</si>
  <si>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</si>
  <si>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</si>
  <si>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</si>
  <si>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</si>
  <si>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</si>
  <si>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</si>
  <si>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</si>
  <si>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</si>
  <si>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</si>
  <si>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</si>
  <si>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</si>
  <si>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</si>
  <si>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</si>
  <si>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</si>
  <si>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</si>
  <si>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</si>
  <si>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</si>
  <si>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</si>
  <si>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</si>
  <si>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</si>
  <si>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</si>
  <si>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</si>
  <si>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</si>
  <si>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</si>
  <si>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</si>
  <si>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</si>
  <si>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</si>
  <si>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</si>
  <si>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</si>
  <si>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</si>
  <si>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</si>
  <si>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</si>
  <si>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</si>
  <si>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</si>
  <si>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</si>
  <si>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</si>
  <si>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</si>
  <si>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</si>
  <si>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</si>
  <si>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</si>
  <si>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</si>
  <si>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</si>
  <si>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</si>
  <si>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</si>
  <si>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</si>
  <si>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</si>
  <si>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</si>
  <si>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</si>
  <si>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</si>
  <si>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</si>
  <si>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</si>
  <si>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</si>
  <si>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</si>
  <si>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</si>
  <si>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</si>
  <si>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</si>
  <si>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</si>
  <si>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</si>
  <si>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</si>
  <si>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</si>
  <si>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</si>
  <si>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</si>
  <si>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</si>
  <si>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</si>
  <si>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</si>
  <si>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</si>
  <si>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</si>
  <si>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</si>
  <si>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</si>
  <si>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</si>
  <si>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</si>
  <si>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</si>
  <si>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</si>
  <si>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</si>
  <si>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</si>
  <si>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</si>
  <si>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</si>
  <si>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</si>
  <si>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</si>
  <si>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</si>
  <si>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</si>
  <si>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</si>
  <si>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</si>
  <si>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</si>
  <si>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</si>
  <si>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</si>
  <si>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</si>
  <si>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</si>
  <si>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</si>
  <si>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</si>
  <si>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</si>
  <si>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</si>
  <si>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</si>
  <si>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</si>
  <si>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</si>
  <si>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</si>
  <si>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</si>
  <si>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</si>
  <si>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</si>
  <si>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</si>
  <si>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</si>
  <si>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</si>
  <si>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</si>
  <si>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</si>
  <si>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</si>
  <si>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</si>
  <si>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</si>
  <si>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</si>
  <si>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</si>
  <si>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</si>
  <si>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</si>
  <si>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</si>
  <si>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</si>
  <si>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</si>
  <si>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</si>
  <si>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</si>
  <si>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</si>
  <si>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</si>
  <si>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</si>
  <si>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</si>
  <si>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</si>
  <si>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</si>
  <si>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</si>
  <si>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</si>
  <si>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</si>
  <si>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</si>
  <si>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</si>
  <si>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</si>
  <si>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</si>
  <si>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</si>
  <si>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</si>
  <si>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</si>
  <si>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</si>
  <si>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</si>
  <si>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</si>
  <si>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</si>
  <si>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</si>
  <si>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</si>
  <si>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</si>
  <si>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</si>
  <si>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</si>
  <si>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</si>
  <si>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</si>
  <si>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</si>
  <si>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</si>
  <si>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</si>
  <si>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</si>
  <si>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</si>
  <si>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</si>
  <si>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</si>
  <si>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</si>
  <si>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</si>
  <si>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</si>
  <si>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</si>
  <si>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</si>
  <si>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</si>
  <si>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</si>
  <si>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</si>
  <si>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</si>
  <si>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</si>
  <si>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</si>
  <si>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</si>
  <si>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</si>
  <si>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</si>
  <si>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</si>
  <si>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</si>
  <si>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</si>
  <si>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</si>
  <si>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</si>
  <si>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</si>
  <si>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</si>
  <si>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</si>
  <si>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</si>
  <si>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</si>
  <si>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</si>
  <si>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</si>
  <si>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</si>
  <si>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</si>
  <si>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</si>
  <si>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</si>
  <si>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</si>
  <si>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</si>
  <si>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</si>
  <si>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</si>
  <si>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</si>
  <si>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</si>
  <si>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</si>
  <si>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</si>
  <si>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</si>
  <si>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</si>
  <si>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</si>
  <si>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</si>
  <si>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</si>
  <si>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</si>
  <si>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</si>
  <si>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</si>
  <si>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</si>
  <si>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</si>
  <si>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</si>
  <si>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</si>
  <si>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</si>
  <si>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</si>
  <si>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</si>
  <si>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</si>
  <si>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</si>
  <si>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</si>
  <si>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</si>
  <si>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</si>
  <si>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</si>
  <si>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</si>
  <si>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</si>
  <si>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</si>
  <si>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</si>
  <si>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</si>
  <si>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</si>
  <si>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</si>
  <si>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</si>
  <si>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</si>
  <si>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</si>
  <si>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</si>
  <si>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</si>
  <si>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</si>
  <si>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</si>
  <si>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</si>
  <si>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</si>
  <si>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</si>
  <si>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</si>
  <si>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</si>
  <si>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</si>
  <si>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</si>
  <si>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</si>
  <si>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</si>
  <si>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</si>
  <si>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</si>
  <si>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</si>
  <si>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</si>
  <si>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</si>
  <si>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</si>
  <si>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</si>
  <si>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</si>
  <si>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</si>
  <si>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</si>
  <si>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</si>
  <si>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</si>
  <si>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</si>
  <si>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</si>
  <si>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</si>
  <si>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</si>
  <si>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</si>
  <si>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</si>
  <si>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</si>
  <si>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</si>
  <si>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</si>
  <si>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</si>
  <si>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</si>
  <si>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</si>
  <si>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</si>
  <si>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</si>
  <si>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</si>
  <si>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</si>
  <si>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</si>
  <si>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</si>
  <si>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</si>
  <si>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</si>
  <si>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</si>
  <si>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</si>
  <si>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</si>
  <si>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</si>
  <si>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</si>
  <si>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</si>
  <si>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</si>
  <si>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</si>
  <si>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</si>
  <si>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</si>
  <si>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</si>
  <si>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</si>
  <si>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</si>
  <si>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</si>
  <si>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</si>
  <si>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</si>
  <si>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</si>
  <si>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</si>
  <si>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</si>
  <si>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</si>
  <si>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</si>
  <si>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</si>
  <si>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</si>
  <si>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</si>
  <si>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</si>
  <si>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</si>
  <si>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</si>
  <si>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</si>
  <si>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</si>
  <si>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</si>
  <si>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</si>
  <si>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</si>
  <si>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</si>
  <si>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</si>
  <si>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</si>
  <si>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</si>
  <si>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</si>
  <si>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</si>
  <si>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</si>
  <si>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</si>
  <si>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</si>
  <si>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</si>
  <si>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</si>
  <si>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</si>
  <si>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</si>
  <si>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</si>
  <si>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</si>
  <si>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</si>
  <si>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</si>
  <si>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</si>
  <si>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</si>
  <si>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</si>
  <si>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</si>
  <si>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</si>
  <si>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</si>
  <si>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</si>
  <si>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</si>
  <si>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</si>
  <si>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</si>
  <si>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</si>
  <si>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</si>
  <si>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</si>
  <si>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</si>
  <si>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</si>
  <si>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</si>
  <si>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</si>
  <si>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</si>
  <si>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</si>
  <si>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</si>
  <si>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</si>
  <si>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</si>
  <si>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</si>
  <si>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</si>
  <si>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</si>
  <si>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</si>
  <si>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</si>
  <si>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</si>
  <si>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</si>
  <si>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</si>
  <si>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</si>
  <si>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</si>
  <si>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</si>
  <si>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</si>
  <si>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</si>
  <si>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</si>
  <si>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</si>
  <si>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</si>
  <si>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</si>
  <si>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</si>
  <si>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</si>
  <si>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</si>
  <si>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</si>
  <si>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</si>
  <si>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</si>
  <si>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</si>
  <si>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</si>
  <si>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</si>
  <si>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</si>
  <si>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</si>
  <si>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</si>
  <si>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</si>
  <si>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</si>
  <si>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</si>
  <si>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</si>
  <si>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</si>
  <si>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</si>
  <si>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</si>
  <si>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</si>
  <si>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</si>
  <si>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</si>
  <si>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</si>
  <si>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</si>
  <si>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</si>
  <si>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</si>
  <si>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</si>
  <si>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</si>
  <si>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</si>
  <si>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</si>
  <si>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</si>
  <si>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</si>
  <si>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</si>
  <si>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</si>
  <si>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</si>
  <si>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</si>
  <si>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</si>
  <si>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</si>
  <si>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</si>
  <si>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</si>
  <si>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</si>
  <si>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</si>
  <si>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</si>
  <si>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</si>
  <si>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</si>
  <si>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</si>
  <si>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</si>
  <si>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</si>
  <si>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</si>
  <si>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</si>
  <si>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</si>
  <si>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</si>
  <si>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</si>
  <si>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</si>
  <si>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</si>
  <si>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</si>
  <si>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</si>
  <si>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</si>
  <si>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</si>
  <si>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</si>
  <si>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</si>
  <si>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</si>
  <si>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</si>
  <si>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</si>
  <si>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</si>
  <si>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</si>
  <si>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</si>
  <si>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</si>
  <si>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</si>
  <si>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</si>
  <si>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</si>
  <si>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</si>
  <si>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</si>
  <si>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</si>
  <si>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</si>
  <si>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</si>
  <si>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</si>
  <si>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</si>
  <si>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</si>
  <si>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</si>
  <si>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</si>
  <si>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</si>
  <si>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</si>
  <si>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</si>
  <si>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</si>
  <si>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</si>
  <si>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</si>
  <si>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</si>
  <si>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</si>
  <si>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</si>
  <si>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</si>
  <si>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</si>
  <si>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</si>
  <si>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</si>
  <si>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</si>
  <si>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</si>
  <si>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</si>
  <si>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</si>
  <si>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</si>
  <si>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</si>
  <si>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</si>
  <si>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</si>
  <si>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</si>
  <si>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</si>
  <si>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</si>
  <si>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</si>
  <si>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</si>
  <si>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</si>
  <si>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</si>
  <si>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</si>
  <si>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</si>
  <si>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</si>
  <si>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</si>
  <si>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</si>
  <si>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</si>
  <si>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</si>
  <si>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</si>
  <si>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</si>
  <si>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</si>
  <si>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</si>
  <si>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</si>
  <si>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</si>
  <si>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</si>
  <si>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</si>
  <si>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</si>
  <si>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</si>
  <si>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</si>
  <si>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</si>
  <si>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</si>
  <si>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</si>
  <si>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</si>
  <si>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</si>
  <si>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</si>
  <si>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</si>
  <si>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</si>
  <si>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</si>
  <si>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</si>
  <si>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</si>
  <si>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</si>
  <si>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</si>
  <si>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</si>
  <si>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</si>
  <si>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</si>
  <si>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</si>
  <si>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</si>
  <si>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</si>
  <si>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</si>
  <si>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</si>
  <si>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</si>
  <si>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</si>
  <si>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</si>
  <si>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</si>
  <si>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</si>
  <si>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</si>
  <si>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</si>
  <si>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</si>
  <si>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</si>
  <si>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</si>
  <si>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</si>
  <si>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</si>
  <si>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</si>
  <si>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</si>
  <si>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</si>
  <si>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</si>
  <si>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</si>
  <si>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</si>
  <si>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</si>
  <si>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</si>
  <si>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</si>
  <si>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</si>
  <si>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</si>
  <si>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</si>
  <si>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</si>
  <si>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</si>
  <si>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</si>
  <si>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</si>
  <si>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</si>
  <si>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</si>
  <si>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</si>
  <si>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</si>
  <si>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</si>
  <si>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</si>
  <si>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</si>
  <si>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</si>
  <si>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</si>
  <si>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</si>
  <si>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</si>
  <si>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</si>
  <si>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</si>
  <si>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</si>
  <si>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</si>
  <si>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</si>
  <si>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</si>
  <si>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</si>
  <si>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</si>
  <si>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</si>
  <si>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</si>
  <si>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</si>
  <si>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</si>
  <si>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</si>
  <si>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</si>
  <si>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</si>
  <si>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</si>
  <si>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</si>
  <si>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</si>
  <si>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</si>
  <si>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</si>
  <si>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</si>
  <si>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</si>
  <si>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</si>
  <si>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</si>
  <si>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</si>
  <si>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</si>
  <si>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</si>
  <si>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</si>
  <si>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</si>
  <si>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</si>
  <si>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</si>
  <si>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</si>
  <si>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</si>
  <si>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</si>
  <si>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</si>
  <si>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</si>
  <si>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</si>
  <si>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</si>
  <si>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</si>
  <si>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</si>
  <si>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</si>
  <si>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</si>
  <si>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</si>
  <si>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</si>
  <si>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</si>
  <si>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</si>
  <si>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</si>
  <si>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</si>
  <si>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</si>
  <si>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</si>
  <si>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</si>
  <si>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</si>
  <si>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</si>
  <si>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</si>
  <si>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</si>
  <si>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</si>
  <si>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</si>
  <si>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</si>
  <si>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</si>
  <si>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</si>
  <si>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</si>
  <si>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</si>
  <si>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</si>
  <si>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</si>
  <si>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</si>
  <si>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</si>
  <si>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</si>
  <si>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</si>
  <si>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</si>
  <si>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</si>
  <si>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</si>
  <si>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</si>
  <si>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</si>
  <si>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</si>
  <si>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</si>
  <si>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</si>
  <si>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</si>
  <si>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</si>
  <si>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</si>
  <si>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</si>
  <si>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</si>
  <si>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</si>
  <si>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</si>
  <si>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</si>
  <si>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</si>
  <si>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</si>
  <si>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</si>
  <si>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</si>
  <si>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</si>
  <si>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</si>
  <si>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</si>
  <si>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</si>
  <si>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</si>
  <si>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</si>
  <si>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</si>
  <si>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</si>
  <si>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</si>
  <si>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</si>
  <si>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</si>
  <si>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</si>
  <si>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</si>
  <si>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</si>
  <si>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</si>
  <si>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</si>
  <si>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</si>
  <si>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</si>
  <si>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</si>
  <si>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</si>
  <si>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</si>
  <si>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</si>
  <si>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</si>
  <si>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</si>
  <si>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</si>
  <si>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</si>
  <si>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</si>
  <si>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</si>
  <si>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</si>
  <si>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</si>
  <si>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</si>
  <si>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</si>
  <si>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</si>
  <si>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</si>
  <si>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</si>
  <si>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</si>
  <si>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</si>
  <si>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</si>
  <si>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</si>
  <si>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</si>
  <si>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</si>
  <si>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</si>
  <si>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</si>
  <si>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</si>
  <si>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</si>
  <si>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</si>
  <si>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</si>
  <si>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</si>
  <si>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</si>
  <si>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</si>
  <si>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</si>
  <si>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</si>
  <si>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</si>
  <si>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</si>
  <si>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</si>
  <si>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</si>
  <si>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</si>
  <si>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</si>
  <si>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</si>
  <si>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</si>
  <si>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</si>
  <si>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</si>
  <si>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</si>
  <si>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</si>
  <si>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</si>
  <si>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</si>
  <si>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</si>
  <si>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</si>
  <si>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</si>
  <si>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</si>
  <si>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</si>
  <si>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</si>
  <si>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</si>
  <si>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</si>
  <si>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</si>
  <si>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</si>
  <si>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</si>
  <si>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</si>
  <si>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</si>
  <si>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</si>
  <si>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</si>
  <si>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</si>
  <si>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</si>
  <si>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</si>
  <si>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</si>
  <si>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</si>
  <si>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</si>
  <si>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</si>
  <si>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</si>
  <si>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</si>
  <si>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</si>
  <si>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</si>
  <si>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</si>
  <si>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</si>
  <si>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</si>
  <si>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</si>
  <si>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</si>
  <si>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</si>
  <si>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</si>
  <si>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</si>
  <si>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</si>
  <si>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</si>
  <si>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</si>
  <si>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</si>
  <si>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</si>
  <si>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</si>
  <si>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</si>
  <si>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</si>
  <si>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</si>
  <si>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</si>
  <si>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</si>
  <si>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</si>
  <si>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</si>
  <si>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</si>
  <si>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</si>
  <si>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</si>
  <si>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</si>
  <si>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</si>
  <si>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</si>
  <si>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</si>
  <si>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</si>
  <si>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</si>
  <si>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</si>
  <si>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</si>
  <si>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</si>
  <si>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</si>
  <si>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</si>
  <si>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</si>
  <si>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</si>
  <si>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</si>
  <si>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</si>
  <si>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</si>
  <si>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</si>
  <si>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</si>
  <si>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</si>
  <si>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</si>
  <si>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</si>
  <si>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</si>
  <si>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</si>
  <si>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</si>
  <si>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</si>
  <si>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</si>
  <si>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</si>
  <si>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</si>
  <si>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</si>
  <si>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</si>
  <si>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</si>
  <si>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</si>
  <si>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</si>
  <si>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</si>
  <si>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</si>
  <si>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</si>
  <si>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</si>
  <si>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</si>
  <si>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</si>
  <si>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</si>
  <si>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</si>
  <si>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</si>
  <si>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</si>
  <si>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</si>
  <si>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</si>
  <si>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</si>
  <si>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</si>
  <si>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</si>
  <si>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</si>
  <si>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</si>
  <si>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</si>
  <si>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</si>
  <si>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</si>
  <si>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</si>
  <si>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</si>
  <si>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</si>
  <si>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</si>
  <si>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</si>
  <si>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</si>
  <si>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</si>
  <si>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</si>
  <si>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</si>
  <si>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</si>
  <si>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</si>
  <si>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</si>
  <si>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</si>
  <si>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</si>
  <si>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</si>
  <si>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</si>
  <si>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</si>
  <si>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</si>
  <si>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</si>
  <si>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</si>
  <si>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</si>
  <si>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</si>
  <si>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</si>
  <si>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</si>
  <si>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</si>
  <si>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</si>
  <si>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</si>
  <si>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</si>
  <si>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</si>
  <si>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</si>
  <si>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</si>
  <si>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</si>
  <si>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</si>
  <si>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</si>
  <si>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</si>
  <si>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</si>
  <si>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</si>
  <si>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</si>
  <si>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</si>
  <si>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</si>
  <si>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</si>
  <si>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</si>
  <si>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</si>
  <si>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</si>
  <si>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</si>
  <si>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</si>
  <si>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</si>
  <si>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</si>
  <si>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</si>
  <si>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</si>
  <si>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</si>
  <si>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</si>
  <si>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</si>
  <si>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</si>
  <si>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</si>
  <si>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</si>
  <si>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</si>
  <si>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</si>
  <si>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</si>
  <si>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</si>
  <si>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</si>
  <si>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</si>
  <si>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</si>
  <si>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</si>
  <si>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</si>
  <si>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</si>
  <si>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</si>
  <si>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</si>
  <si>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</si>
  <si>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</si>
  <si>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</si>
  <si>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</si>
  <si>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</si>
  <si>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</si>
  <si>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</si>
  <si>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</si>
  <si>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</si>
  <si>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</si>
  <si>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</si>
  <si>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</si>
  <si>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</si>
  <si>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</si>
  <si>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</si>
  <si>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</si>
  <si>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</si>
  <si>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</si>
  <si>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</si>
  <si>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</si>
  <si>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</si>
  <si>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</si>
  <si>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</si>
  <si>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</si>
  <si>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</si>
  <si>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</si>
  <si>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</si>
  <si>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</si>
  <si>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</si>
  <si>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</si>
  <si>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</si>
  <si>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</si>
  <si>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</si>
  <si>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</si>
  <si>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</si>
  <si>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</si>
  <si>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</si>
  <si>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</si>
  <si>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</si>
  <si>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</si>
  <si>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</si>
  <si>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</si>
  <si>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</si>
  <si>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</si>
  <si>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</si>
  <si>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</si>
  <si>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</si>
  <si>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</si>
  <si>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</si>
  <si>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</si>
  <si>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</si>
  <si>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</si>
  <si>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</si>
  <si>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</si>
  <si>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</si>
  <si>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</si>
  <si>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</si>
  <si>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</si>
  <si>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</si>
  <si>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</si>
  <si>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</si>
  <si>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</si>
  <si>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</si>
  <si>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</si>
  <si>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</si>
  <si>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</si>
  <si>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</si>
  <si>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</si>
  <si>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</si>
  <si>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</si>
  <si>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</si>
  <si>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</si>
  <si>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</si>
  <si>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</si>
  <si>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</si>
  <si>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</si>
  <si>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</si>
  <si>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</si>
  <si>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</si>
  <si>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</si>
  <si>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</si>
  <si>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</si>
  <si>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</si>
  <si>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</si>
  <si>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</si>
  <si>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</si>
  <si>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</si>
  <si>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</si>
  <si>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</si>
  <si>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</si>
  <si>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</si>
  <si>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</si>
  <si>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</si>
  <si>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</si>
  <si>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</si>
  <si>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</si>
  <si>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</si>
  <si>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</si>
  <si>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</si>
  <si>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</si>
  <si>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</si>
  <si>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</si>
  <si>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</si>
  <si>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</si>
  <si>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</si>
  <si>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</si>
  <si>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</si>
  <si>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</si>
  <si>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</si>
  <si>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</si>
  <si>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</si>
  <si>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</si>
  <si>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</si>
  <si>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</si>
  <si>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</si>
  <si>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</si>
  <si>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</si>
  <si>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</si>
  <si>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</si>
  <si>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</si>
  <si>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</si>
  <si>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</si>
  <si>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</si>
  <si>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</si>
  <si>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</si>
  <si>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</si>
  <si>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</si>
  <si>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</si>
  <si>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</si>
  <si>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</si>
  <si>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</si>
  <si>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</si>
  <si>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</si>
  <si>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</si>
  <si>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</si>
  <si>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</si>
  <si>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</si>
  <si>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</si>
  <si>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</si>
  <si>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</si>
  <si>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</si>
  <si>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</si>
  <si>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</si>
  <si>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</si>
  <si>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</si>
  <si>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</si>
  <si>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</si>
  <si>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</si>
  <si>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</si>
  <si>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</si>
  <si>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</si>
  <si>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</si>
  <si>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</si>
  <si>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</si>
  <si>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</si>
  <si>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</si>
  <si>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</si>
  <si>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</si>
  <si>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</si>
  <si>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</si>
  <si>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</si>
  <si>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</si>
  <si>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</si>
  <si>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</si>
  <si>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</si>
  <si>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</si>
  <si>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</si>
  <si>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</si>
  <si>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</si>
  <si>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</si>
  <si>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</si>
  <si>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</si>
  <si>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</si>
  <si>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</si>
  <si>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</si>
  <si>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</si>
  <si>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</si>
  <si>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</si>
  <si>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</si>
  <si>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</si>
  <si>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</si>
  <si>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</si>
  <si>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</si>
  <si>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</si>
  <si>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</si>
  <si>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</si>
  <si>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</si>
  <si>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</si>
  <si>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</si>
  <si>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</si>
  <si>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</si>
  <si>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</si>
  <si>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</si>
  <si>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</si>
  <si>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</si>
  <si>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</si>
  <si>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</si>
  <si>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</si>
  <si>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</si>
  <si>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</si>
  <si>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</si>
  <si>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</si>
  <si>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</si>
  <si>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</si>
  <si>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</si>
  <si>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</si>
  <si>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</si>
  <si>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</si>
  <si>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</si>
  <si>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</si>
  <si>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</si>
  <si>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</si>
  <si>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</si>
  <si>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</si>
  <si>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</si>
  <si>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</si>
  <si>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</si>
  <si>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</si>
  <si>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</si>
  <si>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</si>
  <si>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</si>
  <si>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</si>
  <si>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</si>
  <si>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</si>
  <si>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</si>
  <si>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</si>
  <si>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</si>
  <si>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</si>
  <si>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</si>
  <si>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</si>
  <si>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</si>
  <si>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</si>
  <si>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</si>
  <si>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</si>
  <si>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</si>
  <si>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</si>
  <si>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</si>
  <si>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</si>
  <si>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</si>
  <si>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</si>
  <si>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</si>
  <si>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</si>
  <si>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</si>
  <si>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</si>
  <si>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</si>
  <si>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</si>
  <si>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</si>
  <si>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</si>
  <si>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</si>
  <si>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</si>
  <si>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</si>
  <si>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</si>
  <si>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</si>
  <si>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</si>
  <si>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</si>
  <si>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</si>
  <si>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</si>
  <si>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</si>
  <si>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</si>
  <si>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</si>
  <si>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</si>
  <si>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</si>
  <si>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</si>
  <si>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</si>
  <si>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</si>
  <si>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</si>
  <si>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</si>
  <si>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</si>
  <si>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</si>
  <si>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</si>
  <si>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</si>
  <si>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</si>
  <si>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</si>
  <si>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</si>
  <si>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</si>
  <si>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</si>
  <si>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</si>
  <si>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</si>
  <si>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</si>
  <si>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</si>
  <si>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</si>
  <si>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</si>
  <si>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</si>
  <si>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</si>
  <si>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</si>
  <si>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</si>
  <si>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</si>
  <si>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</si>
  <si>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</si>
  <si>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</si>
  <si>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</si>
  <si>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</si>
  <si>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</si>
  <si>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</si>
  <si>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</si>
  <si>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</si>
  <si>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</si>
  <si>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</si>
  <si>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</si>
  <si>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</si>
  <si>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</si>
  <si>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</si>
  <si>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</si>
  <si>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</si>
  <si>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</si>
  <si>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</si>
  <si>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</si>
  <si>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</si>
  <si>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</si>
  <si>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</si>
  <si>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</si>
  <si>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</si>
  <si>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</si>
  <si>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</si>
  <si>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</si>
  <si>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</si>
  <si>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</si>
  <si>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</si>
  <si>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</si>
  <si>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</si>
  <si>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</si>
  <si>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</si>
  <si>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</si>
  <si>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</si>
  <si>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</si>
  <si>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</si>
  <si>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</si>
  <si>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</si>
  <si>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</si>
  <si>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</si>
  <si>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</si>
  <si>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</si>
  <si>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</si>
  <si>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</si>
  <si>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</si>
  <si>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</si>
  <si>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</si>
  <si>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</si>
  <si>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</si>
  <si>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</si>
  <si>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</si>
  <si>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</si>
  <si>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</si>
  <si>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</si>
  <si>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</si>
  <si>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</si>
  <si>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</si>
  <si>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</si>
  <si>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</si>
  <si>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</si>
  <si>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</si>
  <si>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</si>
  <si>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</si>
  <si>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</si>
  <si>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</si>
  <si>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</si>
  <si>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</si>
  <si>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</si>
  <si>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</si>
  <si>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</si>
  <si>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</si>
  <si>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</si>
  <si>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</si>
  <si>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</si>
  <si>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</si>
  <si>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</si>
  <si>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</si>
  <si>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</si>
  <si>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</si>
  <si>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</si>
  <si>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</si>
  <si>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</si>
  <si>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</si>
  <si>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</si>
  <si>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</si>
  <si>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</si>
  <si>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</si>
  <si>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</si>
  <si>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</si>
  <si>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</si>
  <si>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</si>
  <si>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</si>
  <si>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</si>
  <si>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</si>
  <si>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</si>
  <si>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</si>
  <si>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</si>
  <si>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</si>
  <si>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</si>
  <si>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</si>
  <si>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</si>
  <si>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</si>
  <si>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</si>
  <si>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</si>
  <si>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</si>
  <si>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</si>
  <si>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</si>
  <si>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</si>
  <si>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</si>
  <si>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</si>
  <si>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</si>
  <si>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</si>
  <si>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</si>
  <si>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</si>
  <si>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</si>
  <si>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</si>
  <si>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</si>
  <si>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</si>
  <si>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</si>
  <si>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</si>
  <si>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</si>
  <si>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</si>
  <si>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</si>
  <si>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</si>
  <si>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</si>
  <si>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</si>
  <si>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</si>
  <si>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</si>
  <si>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</si>
  <si>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</si>
  <si>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</si>
  <si>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</si>
  <si>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</si>
  <si>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</si>
  <si>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</si>
  <si>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</si>
  <si>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</si>
  <si>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</si>
  <si>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</si>
  <si>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</si>
  <si>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</si>
  <si>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</si>
  <si>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</si>
  <si>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</si>
  <si>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</si>
  <si>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</si>
  <si>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</si>
  <si>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</si>
  <si>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</si>
  <si>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</si>
  <si>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</si>
  <si>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</si>
  <si>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</si>
  <si>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</si>
  <si>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</si>
  <si>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</si>
  <si>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</si>
  <si>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</si>
  <si>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</si>
  <si>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</si>
  <si>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</si>
  <si>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</si>
  <si>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</si>
  <si>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</si>
  <si>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</si>
  <si>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</si>
  <si>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</si>
  <si>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</si>
  <si>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</si>
  <si>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</si>
  <si>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</si>
  <si>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</si>
  <si>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</si>
  <si>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</si>
  <si>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</si>
  <si>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</si>
  <si>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</si>
  <si>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</si>
  <si>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</si>
  <si>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</si>
  <si>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</si>
  <si>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</si>
  <si>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</si>
  <si>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</si>
  <si>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</si>
  <si>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</si>
  <si>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</si>
  <si>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</si>
  <si>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</si>
  <si>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</si>
  <si>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</si>
  <si>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</si>
  <si>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</si>
  <si>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</si>
  <si>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</si>
  <si>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</si>
  <si>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</si>
  <si>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</si>
  <si>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</si>
  <si>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</si>
  <si>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</si>
  <si>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</si>
  <si>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</si>
  <si>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</si>
  <si>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</si>
  <si>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</si>
  <si>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</si>
  <si>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</si>
  <si>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</si>
  <si>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</si>
  <si>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</si>
  <si>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</si>
  <si>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</si>
  <si>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</si>
  <si>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</si>
  <si>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</si>
  <si>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</si>
  <si>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</si>
  <si>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</si>
  <si>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</si>
  <si>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</si>
  <si>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</si>
  <si>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</si>
  <si>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</si>
  <si>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</si>
  <si>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</si>
  <si>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</si>
  <si>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</si>
  <si>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</si>
  <si>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</si>
  <si>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</si>
  <si>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</si>
  <si>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</si>
  <si>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</si>
  <si>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</si>
  <si>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</si>
  <si>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</si>
  <si>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</si>
  <si>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</si>
  <si>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</si>
  <si>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</si>
  <si>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</si>
  <si>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</si>
  <si>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</si>
  <si>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</si>
  <si>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</si>
  <si>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</si>
  <si>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</si>
  <si>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</si>
  <si>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</si>
  <si>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</si>
  <si>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</si>
  <si>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</si>
  <si>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</si>
  <si>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</si>
  <si>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</si>
  <si>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</si>
  <si>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</si>
  <si>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</si>
  <si>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</si>
  <si>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</si>
  <si>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</si>
  <si>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</si>
  <si>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</si>
  <si>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</si>
  <si>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</si>
  <si>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</si>
  <si>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</si>
  <si>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</si>
  <si>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</si>
  <si>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</si>
  <si>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</si>
  <si>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</si>
  <si>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</si>
  <si>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</si>
  <si>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</si>
  <si>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</si>
  <si>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</si>
  <si>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</si>
  <si>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</si>
  <si>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</si>
  <si>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</si>
  <si>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</si>
  <si>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</si>
  <si>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</si>
  <si>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</si>
  <si>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</si>
  <si>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</si>
  <si>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</si>
  <si>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</si>
  <si>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</si>
  <si>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</si>
  <si>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</si>
  <si>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</si>
  <si>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</si>
  <si>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</si>
  <si>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</si>
  <si>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</si>
  <si>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</si>
  <si>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</si>
  <si>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</si>
  <si>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</si>
  <si>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</si>
  <si>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</si>
  <si>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</si>
  <si>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</si>
  <si>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</si>
  <si>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</si>
  <si>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</si>
  <si>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</si>
  <si>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</si>
  <si>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</si>
  <si>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</si>
  <si>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</si>
  <si>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</si>
  <si>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</si>
  <si>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</si>
  <si>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</si>
  <si>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</si>
  <si>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</si>
  <si>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</si>
  <si>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</si>
  <si>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</si>
  <si>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</si>
  <si>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</si>
  <si>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</si>
  <si>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</si>
  <si>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</si>
  <si>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</si>
  <si>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</si>
  <si>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</si>
  <si>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</si>
  <si>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</si>
  <si>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</si>
  <si>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</si>
  <si>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</si>
  <si>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</si>
  <si>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</si>
  <si>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</si>
  <si>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</si>
  <si>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</si>
  <si>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</si>
  <si>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</si>
  <si>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</si>
  <si>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</si>
  <si>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</si>
  <si>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</si>
  <si>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</si>
  <si>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</si>
  <si>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</si>
  <si>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</si>
  <si>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</si>
  <si>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</si>
  <si>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</si>
  <si>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</si>
  <si>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</si>
  <si>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</si>
  <si>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</si>
  <si>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</si>
  <si>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</si>
  <si>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</si>
  <si>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</si>
  <si>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</si>
  <si>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</si>
  <si>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</si>
  <si>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</si>
  <si>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</si>
  <si>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</si>
  <si>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</si>
  <si>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</si>
  <si>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</si>
  <si>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</si>
  <si>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</si>
  <si>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</si>
  <si>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</si>
  <si>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</si>
  <si>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</si>
  <si>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</si>
  <si>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</si>
  <si>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</si>
  <si>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</si>
  <si>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</si>
  <si>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</si>
  <si>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</si>
  <si>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</si>
  <si>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</si>
  <si>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</si>
  <si>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</si>
  <si>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</si>
  <si>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</si>
  <si>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</si>
  <si>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</si>
  <si>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</si>
  <si>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</si>
  <si>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</si>
  <si>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</si>
  <si>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</si>
  <si>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</si>
  <si>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</si>
  <si>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</si>
  <si>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</si>
  <si>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</si>
  <si>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</si>
  <si>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</si>
  <si>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</si>
  <si>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</si>
  <si>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</si>
  <si>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</si>
  <si>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</si>
  <si>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</si>
  <si>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</si>
  <si>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</si>
  <si>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</si>
  <si>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</si>
  <si>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</si>
  <si>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</si>
  <si>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</si>
  <si>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</si>
  <si>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</si>
  <si>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</si>
  <si>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</si>
  <si>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</si>
  <si>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</si>
  <si>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</si>
  <si>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</si>
  <si>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</si>
  <si>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</si>
  <si>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</si>
  <si>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</si>
  <si>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</si>
  <si>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</si>
  <si>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</si>
  <si>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</si>
  <si>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</si>
  <si>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</si>
  <si>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</si>
  <si>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</si>
  <si>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</si>
  <si>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</si>
  <si>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</si>
  <si>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</si>
  <si>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</si>
  <si>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</si>
  <si>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</si>
  <si>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</si>
  <si>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</si>
  <si>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</si>
  <si>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</si>
  <si>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</si>
  <si>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</si>
  <si>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</si>
  <si>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</si>
  <si>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</si>
  <si>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</si>
  <si>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</si>
  <si>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</si>
  <si>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</si>
  <si>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</si>
  <si>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</si>
  <si>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</si>
  <si>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</si>
  <si>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</si>
  <si>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</si>
  <si>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</si>
  <si>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</si>
  <si>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</si>
  <si>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</si>
  <si>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</si>
  <si>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</si>
  <si>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</si>
  <si>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</si>
  <si>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</si>
  <si>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</si>
  <si>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</si>
  <si>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</si>
  <si>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</si>
  <si>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</si>
  <si>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</si>
  <si>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</si>
  <si>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</si>
  <si>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</si>
  <si>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</si>
  <si>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</si>
  <si>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</si>
  <si>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</si>
  <si>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</si>
  <si>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</si>
  <si>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</si>
  <si>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</si>
  <si>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</si>
  <si>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</si>
  <si>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</si>
  <si>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</si>
  <si>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</si>
  <si>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</si>
  <si>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</si>
  <si>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</si>
  <si>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</si>
  <si>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</si>
  <si>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</si>
  <si>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</si>
  <si>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</si>
  <si>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</si>
  <si>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</si>
  <si>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</si>
  <si>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</si>
  <si>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</si>
  <si>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</si>
  <si>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</si>
  <si>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</si>
  <si>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</si>
  <si>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</si>
  <si>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</si>
  <si>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</si>
  <si>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</si>
  <si>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</si>
  <si>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</si>
  <si>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</si>
  <si>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</si>
  <si>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</si>
  <si>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</si>
  <si>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</si>
  <si>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</si>
  <si>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</si>
  <si>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</si>
  <si>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</si>
  <si>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</si>
  <si>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</si>
  <si>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</si>
  <si>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</si>
  <si>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</si>
  <si>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</si>
  <si>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</si>
  <si>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</si>
  <si>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</si>
  <si>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</si>
  <si>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</si>
  <si>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</si>
  <si>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</si>
  <si>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</si>
  <si>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</si>
  <si>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</si>
  <si>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</si>
  <si>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</si>
  <si>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</si>
  <si>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</si>
  <si>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</si>
  <si>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</si>
  <si>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</si>
  <si>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</si>
  <si>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</si>
  <si>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</si>
  <si>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</si>
  <si>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</si>
  <si>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</si>
  <si>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</si>
  <si>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</si>
  <si>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</si>
  <si>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</si>
  <si>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</si>
  <si>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</si>
  <si>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</si>
  <si>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</si>
  <si>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</si>
  <si>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</si>
  <si>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</si>
  <si>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</si>
  <si>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</si>
  <si>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</si>
  <si>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</si>
  <si>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</si>
  <si>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</si>
  <si>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</si>
  <si>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</si>
  <si>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</si>
  <si>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</si>
  <si>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</si>
  <si>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</si>
  <si>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</si>
  <si>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</si>
  <si>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</si>
  <si>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</si>
  <si>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</si>
  <si>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</si>
  <si>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</si>
  <si>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</si>
  <si>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</si>
  <si>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</si>
  <si>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</si>
  <si>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</si>
  <si>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</si>
  <si>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</si>
  <si>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</si>
  <si>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</si>
  <si>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</si>
  <si>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</si>
  <si>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</si>
  <si>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</si>
  <si>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</si>
  <si>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</si>
  <si>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</si>
  <si>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</si>
  <si>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</si>
  <si>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</si>
  <si>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</si>
  <si>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</si>
  <si>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</si>
  <si>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</si>
  <si>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</si>
  <si>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</si>
  <si>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</si>
  <si>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</si>
  <si>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</si>
  <si>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</si>
  <si>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</si>
  <si>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</si>
  <si>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</si>
  <si>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</si>
  <si>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</si>
  <si>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</si>
  <si>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</si>
  <si>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</si>
  <si>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</si>
  <si>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</si>
  <si>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</si>
  <si>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</si>
  <si>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</si>
  <si>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</si>
  <si>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</si>
  <si>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</si>
  <si>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</si>
  <si>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</si>
  <si>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</si>
  <si>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</si>
  <si>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</si>
  <si>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</si>
  <si>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</si>
  <si>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</si>
  <si>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</si>
  <si>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</si>
  <si>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</si>
  <si>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</si>
  <si>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</si>
  <si>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</si>
  <si>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</si>
  <si>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</si>
  <si>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</si>
  <si>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</si>
  <si>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</si>
  <si>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</si>
  <si>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</si>
  <si>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</si>
  <si>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</si>
  <si>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</si>
  <si>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</si>
  <si>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</si>
  <si>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</si>
  <si>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</si>
  <si>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</si>
  <si>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</si>
  <si>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</si>
  <si>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</si>
  <si>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</si>
  <si>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</si>
  <si>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</si>
  <si>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</si>
  <si>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</si>
  <si>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</si>
  <si>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</si>
  <si>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</si>
  <si>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</si>
  <si>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</si>
  <si>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</si>
  <si>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</si>
  <si>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</si>
  <si>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</si>
  <si>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</si>
  <si>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</si>
  <si>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</si>
  <si>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</si>
  <si>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</si>
  <si>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</si>
  <si>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</si>
  <si>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</si>
  <si>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</si>
  <si>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</si>
  <si>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</si>
  <si>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</si>
  <si>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</si>
  <si>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</si>
  <si>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</si>
  <si>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</si>
  <si>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</si>
  <si>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</si>
  <si>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</si>
  <si>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</si>
  <si>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</si>
  <si>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</si>
  <si>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</si>
  <si>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</si>
  <si>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</si>
  <si>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</si>
  <si>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</si>
  <si>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</si>
  <si>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</si>
  <si>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</si>
  <si>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</si>
  <si>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</si>
  <si>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</si>
  <si>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</si>
  <si>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</si>
  <si>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</si>
  <si>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</si>
  <si>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</si>
  <si>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</si>
  <si>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</si>
  <si>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</si>
  <si>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</si>
  <si>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</si>
  <si>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</si>
  <si>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</si>
  <si>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</si>
  <si>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</si>
  <si>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</si>
  <si>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</si>
  <si>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</si>
  <si>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</si>
  <si>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</si>
  <si>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</si>
  <si>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</si>
  <si>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</si>
  <si>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</si>
  <si>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</si>
  <si>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</si>
  <si>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</si>
  <si>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</si>
  <si>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</si>
  <si>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</si>
  <si>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</si>
  <si>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</si>
  <si>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</si>
  <si>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</si>
  <si>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</si>
  <si>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</si>
  <si>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</si>
  <si>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</si>
  <si>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</si>
  <si>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</si>
  <si>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</si>
  <si>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</si>
  <si>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</si>
  <si>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</si>
  <si>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</si>
  <si>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</si>
  <si>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</si>
  <si>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</si>
  <si>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</si>
  <si>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</si>
  <si>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</si>
  <si>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</si>
  <si>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</si>
  <si>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</si>
  <si>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</si>
  <si>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</si>
  <si>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</si>
  <si>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</si>
  <si>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</si>
  <si>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</si>
  <si>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</si>
  <si>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</si>
  <si>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</si>
  <si>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</si>
  <si>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</si>
  <si>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</si>
  <si>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</si>
  <si>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</si>
  <si>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</si>
  <si>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</si>
  <si>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</si>
  <si>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</si>
  <si>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</si>
  <si>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</si>
  <si>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</si>
  <si>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</si>
  <si>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</si>
  <si>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</si>
  <si>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</si>
  <si>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</si>
  <si>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</si>
  <si>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</si>
  <si>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</si>
  <si>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</si>
  <si>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</si>
  <si>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</si>
  <si>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</si>
  <si>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</si>
  <si>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</si>
  <si>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</si>
  <si>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</si>
  <si>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</si>
  <si>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</si>
  <si>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</si>
  <si>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</si>
  <si>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</si>
  <si>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</si>
  <si>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</si>
  <si>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</si>
  <si>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</si>
  <si>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</si>
  <si>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</si>
  <si>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</si>
  <si>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</si>
  <si>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</si>
  <si>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</si>
  <si>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</si>
  <si>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</si>
  <si>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</si>
  <si>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</si>
  <si>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</si>
  <si>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</si>
  <si>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</si>
  <si>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</si>
  <si>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</si>
  <si>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</si>
  <si>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</si>
  <si>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</si>
  <si>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</si>
  <si>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</si>
  <si>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</si>
  <si>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</si>
  <si>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</si>
  <si>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</si>
  <si>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</si>
  <si>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</si>
  <si>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</si>
  <si>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</si>
  <si>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</si>
  <si>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</si>
  <si>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</si>
  <si>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</si>
  <si>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</si>
  <si>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</si>
  <si>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</si>
  <si>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</si>
  <si>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</si>
  <si>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</si>
  <si>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</si>
  <si>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</si>
  <si>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</si>
  <si>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</si>
  <si>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</si>
  <si>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</si>
  <si>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</si>
  <si>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</si>
  <si>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</si>
  <si>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</si>
  <si>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</si>
  <si>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</si>
  <si>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</si>
  <si>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</si>
  <si>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</si>
  <si>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</si>
  <si>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</si>
  <si>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</si>
  <si>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</si>
  <si>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</si>
  <si>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</si>
  <si>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</si>
  <si>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</si>
  <si>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</si>
  <si>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</si>
  <si>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</si>
  <si>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</si>
  <si>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</si>
  <si>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</si>
  <si>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</si>
  <si>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</si>
  <si>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</si>
  <si>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</si>
  <si>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</si>
  <si>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</si>
  <si>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</si>
  <si>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</si>
  <si>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</si>
  <si>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</si>
  <si>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</si>
  <si>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</si>
  <si>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</si>
  <si>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</si>
  <si>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</si>
  <si>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</si>
  <si>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</si>
  <si>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</si>
  <si>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</si>
  <si>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</si>
  <si>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</si>
  <si>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</si>
  <si>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</si>
  <si>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</si>
  <si>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</si>
  <si>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</si>
  <si>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</si>
  <si>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</si>
  <si>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</si>
  <si>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</si>
  <si>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</si>
  <si>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</si>
  <si>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</si>
  <si>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</si>
  <si>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</si>
  <si>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</si>
  <si>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</si>
  <si>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</si>
  <si>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</si>
  <si>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</si>
  <si>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</si>
  <si>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</si>
  <si>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</si>
  <si>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</si>
  <si>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</si>
  <si>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</si>
  <si>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</si>
  <si>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</si>
  <si>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</si>
  <si>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</si>
  <si>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</si>
  <si>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</si>
  <si>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</si>
  <si>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</si>
  <si>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</si>
  <si>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</si>
  <si>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</si>
  <si>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</si>
  <si>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</si>
  <si>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</si>
  <si>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</si>
  <si>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</si>
  <si>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</si>
  <si>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</si>
  <si>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</si>
  <si>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</si>
  <si>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</si>
  <si>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</si>
  <si>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</si>
  <si>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</si>
  <si>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</si>
  <si>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</si>
  <si>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</si>
  <si>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</si>
  <si>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</si>
  <si>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</si>
  <si>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</si>
  <si>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</si>
  <si>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</si>
  <si>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</si>
  <si>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</si>
  <si>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</si>
  <si>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</si>
  <si>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</si>
  <si>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</si>
  <si>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</si>
  <si>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</si>
  <si>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</si>
  <si>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</si>
  <si>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</si>
  <si>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</si>
  <si>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</si>
  <si>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</si>
  <si>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</si>
  <si>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</si>
  <si>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</si>
  <si>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</si>
  <si>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</si>
  <si>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</si>
  <si>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</si>
  <si>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</si>
  <si>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</si>
  <si>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</si>
  <si>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</si>
  <si>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</si>
  <si>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</si>
  <si>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</si>
  <si>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</si>
  <si>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</si>
  <si>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</si>
  <si>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</si>
  <si>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</si>
  <si>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</si>
  <si>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</si>
  <si>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</si>
  <si>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</si>
  <si>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</si>
  <si>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</si>
  <si>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</si>
  <si>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</si>
  <si>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</si>
  <si>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</si>
  <si>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</si>
  <si>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</si>
  <si>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</si>
  <si>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</si>
  <si>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</si>
  <si>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</si>
  <si>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</si>
  <si>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</si>
  <si>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</si>
  <si>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</si>
  <si>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</si>
  <si>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</si>
  <si>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</si>
  <si>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</si>
  <si>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</si>
  <si>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</si>
  <si>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</si>
  <si>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</si>
  <si>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</si>
  <si>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</si>
  <si>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</si>
  <si>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</si>
  <si>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</si>
  <si>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</si>
  <si>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</si>
  <si>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</si>
  <si>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</si>
  <si>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</si>
  <si>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</si>
  <si>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</si>
  <si>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</si>
  <si>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</si>
  <si>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</si>
  <si>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</si>
  <si>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</si>
  <si>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</si>
  <si>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</si>
  <si>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</si>
  <si>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</si>
  <si>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</si>
  <si>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</si>
  <si>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</si>
  <si>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</si>
  <si>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</si>
  <si>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</si>
  <si>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</si>
  <si>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</si>
  <si>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</si>
  <si>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</si>
  <si>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</si>
  <si>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</si>
  <si>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</si>
  <si>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</si>
  <si>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</si>
  <si>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</si>
  <si>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</si>
  <si>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</si>
  <si>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</si>
  <si>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</si>
  <si>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</si>
  <si>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</si>
  <si>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</si>
  <si>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</si>
  <si>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</si>
  <si>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</si>
  <si>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</si>
  <si>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</si>
  <si>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</si>
  <si>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</si>
  <si>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</si>
  <si>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</si>
  <si>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</si>
  <si>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</si>
  <si>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</si>
  <si>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</si>
  <si>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</si>
  <si>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</si>
  <si>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</si>
  <si>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</si>
  <si>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</si>
  <si>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</si>
  <si>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</si>
  <si>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</si>
  <si>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</si>
  <si>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</si>
  <si>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</si>
  <si>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</si>
  <si>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</si>
  <si>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</si>
  <si>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</si>
  <si>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</si>
  <si>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</si>
  <si>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</si>
  <si>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</si>
  <si>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</si>
  <si>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</si>
  <si>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</si>
  <si>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</si>
  <si>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</si>
  <si>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</si>
  <si>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</si>
  <si>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</si>
  <si>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</si>
  <si>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</si>
  <si>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</si>
  <si>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</si>
  <si>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</si>
  <si>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</si>
  <si>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</si>
  <si>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</si>
  <si>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</si>
  <si>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</si>
  <si>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</si>
  <si>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</si>
  <si>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</si>
  <si>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</si>
  <si>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</si>
  <si>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</si>
  <si>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</si>
  <si>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</si>
  <si>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</si>
  <si>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</si>
  <si>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</si>
  <si>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</si>
  <si>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</si>
  <si>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</si>
  <si>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</si>
  <si>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</si>
  <si>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</si>
  <si>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</si>
  <si>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</si>
  <si>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</si>
  <si>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</si>
  <si>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</si>
  <si>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</si>
  <si>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</si>
  <si>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</si>
  <si>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</si>
  <si>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</si>
  <si>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</si>
  <si>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</si>
  <si>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</si>
  <si>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</si>
  <si>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</si>
  <si>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</si>
  <si>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</si>
  <si>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</si>
  <si>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</si>
  <si>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</si>
  <si>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</si>
  <si>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</si>
  <si>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</si>
  <si>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</si>
  <si>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</si>
  <si>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</si>
  <si>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</si>
  <si>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</si>
  <si>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</si>
  <si>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</si>
  <si>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</si>
  <si>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</si>
  <si>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</si>
  <si>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</si>
  <si>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</si>
  <si>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</si>
  <si>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</si>
  <si>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</si>
  <si>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</si>
  <si>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</si>
  <si>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</si>
  <si>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</si>
  <si>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</si>
  <si>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</si>
  <si>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</si>
  <si>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</si>
  <si>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</si>
  <si>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</si>
  <si>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</si>
  <si>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</si>
  <si>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</si>
  <si>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</si>
  <si>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</si>
  <si>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</si>
  <si>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</si>
  <si>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</si>
  <si>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</si>
  <si>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</si>
  <si>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</si>
  <si>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</si>
  <si>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</si>
  <si>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</si>
  <si>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</si>
  <si>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</si>
  <si>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</si>
  <si>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</si>
  <si>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</si>
  <si>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</si>
  <si>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</si>
  <si>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</si>
  <si>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</si>
  <si>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</si>
  <si>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</si>
  <si>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</si>
  <si>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</si>
  <si>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</si>
  <si>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</si>
  <si>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</si>
  <si>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</si>
  <si>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</si>
  <si>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</si>
  <si>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</si>
  <si>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</si>
  <si>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</si>
  <si>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</si>
  <si>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</si>
  <si>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</si>
  <si>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</si>
  <si>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</si>
  <si>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</si>
  <si>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</si>
  <si>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</si>
  <si>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</si>
  <si>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</si>
  <si>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</si>
  <si>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</si>
  <si>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</si>
  <si>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</si>
  <si>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</si>
  <si>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</si>
  <si>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</si>
  <si>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</si>
  <si>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</si>
  <si>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</si>
  <si>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</si>
  <si>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</si>
  <si>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</si>
  <si>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</si>
  <si>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</si>
  <si>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</si>
  <si>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</si>
  <si>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</si>
  <si>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</si>
  <si>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</si>
  <si>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</si>
  <si>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</si>
  <si>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</si>
  <si>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</si>
  <si>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</si>
  <si>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</si>
  <si>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</si>
  <si>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</si>
  <si>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</si>
  <si>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</si>
  <si>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</si>
  <si>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</si>
  <si>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</si>
  <si>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</si>
  <si>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</si>
  <si>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</si>
  <si>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</si>
  <si>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</si>
  <si>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</si>
  <si>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</si>
  <si>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</si>
  <si>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</si>
  <si>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</si>
  <si>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</si>
  <si>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</si>
  <si>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</si>
  <si>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</si>
  <si>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</si>
  <si>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</si>
  <si>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</si>
  <si>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</si>
  <si>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</si>
  <si>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</si>
  <si>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</si>
  <si>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</si>
  <si>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</si>
  <si>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</si>
  <si>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</si>
  <si>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</si>
  <si>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</si>
  <si>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</si>
  <si>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</si>
  <si>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</si>
  <si>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</si>
  <si>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</si>
  <si>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</si>
  <si>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</si>
  <si>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</si>
  <si>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</si>
  <si>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</si>
  <si>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</si>
  <si>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</si>
  <si>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</si>
  <si>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</si>
  <si>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</si>
  <si>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</si>
  <si>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</si>
  <si>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</si>
  <si>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</si>
  <si>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</si>
  <si>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</si>
  <si>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</si>
  <si>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</si>
  <si>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</si>
  <si>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</si>
  <si>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</si>
  <si>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</si>
  <si>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</si>
  <si>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</si>
  <si>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</si>
  <si>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</si>
  <si>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</si>
  <si>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</si>
  <si>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</si>
  <si>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</si>
  <si>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</si>
  <si>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</si>
  <si>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</si>
  <si>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</si>
  <si>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</si>
  <si>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</si>
  <si>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</si>
  <si>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</si>
  <si>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</si>
  <si>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</si>
  <si>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</si>
  <si>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</si>
  <si>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</si>
  <si>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</si>
  <si>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</si>
  <si>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</si>
  <si>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</si>
  <si>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</si>
  <si>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</si>
  <si>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</si>
  <si>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</si>
  <si>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</si>
  <si>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</si>
  <si>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</si>
  <si>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</si>
  <si>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</si>
  <si>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</si>
  <si>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</si>
  <si>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</si>
  <si>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</si>
  <si>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</si>
  <si>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</si>
  <si>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</si>
  <si>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</si>
  <si>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</si>
  <si>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</si>
  <si>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</si>
  <si>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</si>
  <si>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</si>
  <si>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</si>
  <si>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</si>
  <si>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</si>
  <si>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</si>
  <si>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</si>
  <si>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</si>
  <si>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</si>
  <si>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</si>
  <si>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</si>
  <si>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</si>
  <si>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</si>
  <si>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</si>
  <si>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</si>
  <si>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</si>
  <si>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</si>
  <si>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</si>
  <si>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</si>
  <si>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</si>
  <si>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</si>
  <si>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</si>
  <si>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</si>
  <si>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</si>
  <si>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</si>
  <si>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</si>
  <si>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</si>
  <si>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</si>
  <si>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</si>
  <si>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</si>
  <si>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</si>
  <si>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</si>
  <si>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</si>
  <si>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</si>
  <si>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</si>
  <si>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</si>
  <si>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</si>
  <si>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</si>
  <si>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</si>
  <si>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</si>
  <si>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</si>
  <si>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</si>
  <si>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</si>
  <si>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</si>
  <si>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</si>
  <si>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</si>
  <si>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</si>
  <si>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</si>
  <si>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</si>
  <si>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</si>
  <si>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</si>
  <si>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</si>
  <si>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</si>
  <si>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</si>
  <si>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</si>
  <si>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</si>
  <si>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</si>
  <si>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</si>
  <si>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</si>
  <si>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</si>
  <si>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</si>
  <si>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</si>
  <si>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</si>
  <si>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</si>
  <si>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</si>
  <si>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</si>
  <si>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</si>
  <si>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</si>
  <si>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</si>
  <si>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</si>
  <si>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</si>
  <si>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</si>
  <si>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</si>
  <si>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</si>
  <si>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</si>
  <si>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</si>
  <si>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</si>
  <si>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</si>
  <si>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</si>
  <si>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</si>
  <si>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</si>
  <si>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</si>
  <si>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</si>
  <si>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</si>
  <si>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</si>
  <si>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</si>
  <si>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</si>
  <si>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</si>
  <si>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</si>
  <si>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</si>
  <si>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</si>
  <si>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</si>
  <si>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</si>
  <si>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</si>
  <si>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</si>
  <si>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</si>
  <si>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</si>
  <si>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</si>
  <si>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</si>
  <si>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</si>
  <si>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</si>
  <si>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</si>
  <si>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</si>
  <si>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</si>
  <si>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</si>
  <si>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</si>
  <si>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</si>
  <si>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</si>
  <si>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</si>
  <si>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</si>
  <si>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</si>
  <si>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</si>
  <si>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</si>
  <si>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</si>
  <si>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</si>
  <si>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</si>
  <si>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</si>
  <si>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</si>
  <si>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</si>
  <si>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</si>
  <si>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</si>
  <si>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</si>
  <si>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</si>
  <si>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</si>
  <si>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</si>
  <si>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</si>
  <si>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</si>
  <si>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</si>
  <si>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</si>
  <si>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</si>
  <si>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</si>
  <si>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</si>
  <si>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</si>
  <si>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</si>
  <si>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</si>
  <si>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</si>
  <si>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</si>
  <si>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</si>
  <si>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</si>
  <si>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</si>
  <si>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</si>
  <si>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</si>
  <si>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</si>
  <si>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</si>
  <si>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</si>
  <si>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</si>
  <si>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</si>
  <si>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</si>
  <si>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</si>
  <si>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</si>
  <si>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</si>
  <si>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</si>
  <si>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</si>
  <si>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</si>
  <si>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</si>
  <si>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</si>
  <si>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</si>
  <si>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</si>
  <si>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</si>
  <si>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</si>
  <si>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</si>
  <si>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</si>
  <si>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</si>
  <si>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</si>
  <si>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</si>
  <si>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</si>
  <si>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</si>
  <si>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</si>
  <si>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</si>
  <si>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</si>
  <si>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</si>
  <si>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</si>
  <si>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</si>
  <si>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</si>
  <si>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</si>
  <si>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</si>
  <si>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</si>
  <si>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</si>
  <si>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</si>
  <si>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</si>
  <si>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</si>
  <si>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</si>
  <si>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</si>
  <si>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</si>
  <si>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</si>
  <si>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</si>
  <si>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</si>
  <si>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</si>
  <si>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</si>
  <si>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</si>
  <si>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</si>
  <si>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</si>
  <si>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</si>
  <si>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</si>
  <si>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</si>
  <si>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</si>
  <si>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</si>
  <si>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</si>
  <si>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</si>
  <si>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</si>
  <si>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</si>
  <si>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</si>
  <si>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</si>
  <si>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</si>
  <si>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</si>
  <si>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</si>
  <si>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</si>
  <si>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</si>
  <si>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</si>
  <si>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</si>
  <si>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</si>
  <si>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</si>
  <si>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</si>
  <si>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</si>
  <si>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</si>
  <si>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</si>
  <si>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</si>
  <si>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</si>
  <si>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</si>
  <si>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</si>
  <si>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</si>
  <si>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</si>
  <si>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</si>
  <si>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</si>
  <si>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</si>
  <si>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</si>
  <si>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</si>
  <si>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</si>
  <si>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</si>
  <si>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</si>
  <si>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</si>
  <si>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</si>
  <si>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</si>
  <si>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</si>
  <si>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</si>
  <si>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</si>
  <si>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</si>
  <si>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</si>
  <si>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</si>
  <si>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</si>
  <si>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</si>
  <si>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</si>
  <si>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</si>
  <si>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</si>
  <si>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</si>
  <si>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</si>
  <si>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</si>
  <si>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</si>
  <si>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</si>
  <si>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</si>
  <si>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</si>
  <si>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</si>
  <si>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</si>
  <si>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</si>
  <si>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</si>
  <si>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</si>
  <si>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</si>
  <si>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</si>
  <si>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</si>
  <si>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</si>
  <si>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</si>
  <si>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</si>
  <si>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</si>
  <si>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</si>
  <si>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</si>
  <si>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</si>
  <si>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</si>
  <si>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</si>
  <si>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</si>
  <si>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</si>
  <si>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</si>
  <si>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</si>
  <si>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</si>
  <si>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</si>
  <si>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</si>
  <si>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</si>
  <si>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</si>
  <si>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</si>
  <si>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</si>
  <si>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</si>
  <si>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</si>
  <si>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</si>
  <si>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</si>
  <si>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</si>
  <si>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</si>
  <si>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</si>
  <si>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</si>
  <si>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</si>
  <si>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</si>
  <si>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</si>
  <si>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</si>
  <si>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</si>
  <si>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</si>
  <si>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</si>
  <si>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</si>
  <si>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</si>
  <si>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</si>
  <si>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</si>
  <si>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</si>
  <si>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</si>
  <si>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</si>
  <si>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</si>
  <si>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</si>
  <si>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</si>
  <si>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</si>
  <si>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</si>
  <si>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</si>
  <si>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</si>
  <si>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</si>
  <si>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</si>
  <si>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</si>
  <si>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</si>
  <si>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</si>
  <si>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</si>
  <si>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</si>
  <si>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</si>
  <si>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</si>
  <si>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</si>
  <si>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</si>
  <si>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</si>
  <si>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</si>
  <si>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</si>
  <si>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</si>
  <si>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</si>
  <si>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</si>
  <si>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</si>
  <si>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</si>
  <si>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</si>
  <si>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</si>
  <si>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</si>
  <si>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</si>
  <si>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</si>
  <si>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</si>
  <si>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</si>
  <si>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</si>
  <si>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</si>
  <si>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</si>
  <si>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</si>
  <si>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</si>
  <si>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</si>
  <si>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</si>
  <si>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</si>
  <si>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</si>
  <si>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</si>
  <si>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</si>
  <si>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</si>
  <si>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</si>
  <si>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</si>
  <si>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</si>
  <si>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</si>
  <si>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</si>
  <si>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</si>
  <si>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</si>
  <si>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</si>
  <si>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</si>
  <si>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</si>
  <si>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</si>
  <si>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</si>
  <si>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</si>
  <si>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</si>
  <si>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</si>
  <si>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</si>
  <si>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</si>
  <si>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</si>
  <si>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</si>
  <si>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</si>
  <si>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</si>
  <si>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</si>
  <si>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</si>
  <si>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</si>
  <si>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</si>
  <si>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</si>
  <si>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</si>
  <si>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</si>
  <si>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</si>
  <si>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</si>
  <si>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</si>
  <si>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</si>
  <si>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</si>
  <si>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</si>
  <si>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</si>
  <si>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</si>
  <si>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</si>
  <si>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</si>
  <si>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</si>
  <si>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</si>
  <si>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</si>
  <si>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</si>
  <si>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</si>
  <si>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</si>
  <si>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</si>
  <si>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</si>
  <si>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</si>
  <si>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</si>
  <si>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</si>
  <si>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</si>
  <si>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</si>
  <si>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</si>
  <si>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</si>
  <si>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</si>
  <si>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</si>
  <si>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</si>
  <si>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</si>
  <si>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</si>
  <si>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</si>
  <si>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</si>
  <si>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</si>
  <si>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</si>
  <si>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</si>
  <si>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</si>
  <si>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</si>
  <si>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</si>
  <si>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</si>
  <si>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</si>
  <si>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</si>
  <si>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</si>
  <si>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</si>
  <si>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</si>
  <si>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</si>
  <si>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</si>
  <si>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</si>
  <si>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</si>
  <si>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</si>
  <si>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</si>
  <si>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</si>
  <si>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</si>
  <si>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</si>
  <si>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</si>
  <si>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</si>
  <si>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</si>
  <si>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</si>
  <si>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</si>
  <si>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</si>
  <si>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</si>
  <si>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</si>
  <si>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</si>
  <si>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</si>
  <si>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</si>
  <si>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</si>
  <si>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</si>
  <si>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</si>
  <si>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</si>
  <si>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</si>
  <si>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</si>
  <si>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</si>
  <si>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</si>
  <si>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</si>
  <si>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</si>
  <si>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</si>
  <si>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</si>
  <si>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</si>
  <si>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</si>
  <si>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</si>
  <si>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</si>
  <si>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</si>
  <si>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</si>
  <si>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</si>
  <si>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</si>
  <si>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</si>
  <si>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</si>
  <si>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</si>
  <si>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</si>
  <si>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</si>
  <si>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</si>
  <si>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</si>
  <si>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</si>
  <si>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</si>
  <si>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</si>
  <si>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</si>
  <si>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</si>
  <si>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</si>
  <si>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</si>
  <si>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</si>
  <si>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</si>
  <si>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</si>
  <si>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</si>
  <si>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</si>
  <si>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</si>
  <si>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</si>
  <si>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</si>
  <si>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</si>
  <si>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</si>
  <si>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</si>
  <si>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</si>
  <si>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</si>
  <si>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</si>
  <si>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</si>
  <si>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</si>
  <si>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</si>
  <si>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</si>
  <si>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</si>
  <si>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</si>
  <si>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</si>
  <si>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</si>
  <si>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</si>
  <si>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</si>
  <si>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</si>
  <si>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</si>
  <si>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</si>
  <si>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</si>
  <si>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</si>
  <si>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</si>
  <si>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</si>
  <si>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</si>
  <si>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</si>
  <si>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</si>
  <si>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</si>
  <si>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</si>
  <si>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</si>
  <si>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</si>
  <si>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</si>
  <si>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</si>
  <si>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</si>
  <si>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</si>
  <si>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</si>
  <si>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</si>
  <si>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</si>
  <si>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</si>
  <si>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</si>
  <si>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</si>
  <si>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</si>
  <si>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</si>
  <si>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</si>
  <si>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</si>
  <si>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</si>
  <si>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</si>
  <si>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</si>
  <si>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</si>
  <si>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</si>
  <si>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</si>
  <si>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</si>
  <si>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</si>
  <si>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</si>
  <si>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</si>
  <si>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</si>
  <si>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</si>
  <si>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</si>
  <si>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</si>
  <si>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</si>
  <si>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</si>
  <si>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</si>
  <si>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</si>
  <si>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</si>
  <si>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</si>
  <si>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</si>
  <si>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</si>
  <si>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</si>
  <si>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</si>
  <si>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</si>
  <si>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</si>
  <si>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</si>
  <si>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</si>
  <si>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</si>
  <si>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</si>
  <si>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</si>
  <si>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</si>
  <si>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</si>
  <si>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</si>
  <si>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</si>
  <si>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</si>
  <si>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</si>
  <si>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</si>
  <si>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</si>
  <si>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</si>
  <si>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</si>
  <si>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</si>
  <si>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</si>
  <si>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</si>
  <si>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</si>
  <si>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</si>
  <si>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</si>
  <si>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</si>
  <si>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</si>
  <si>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</si>
  <si>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</si>
  <si>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</si>
  <si>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</si>
  <si>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</si>
  <si>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</si>
  <si>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</si>
  <si>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</si>
  <si>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</si>
  <si>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</si>
  <si>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</si>
  <si>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</si>
  <si>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</si>
  <si>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</si>
  <si>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</si>
  <si>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</si>
  <si>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</si>
  <si>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</si>
  <si>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</si>
  <si>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</si>
  <si>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</si>
  <si>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</si>
  <si>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</si>
  <si>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</si>
  <si>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</si>
  <si>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</si>
  <si>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</si>
  <si>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</si>
  <si>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</si>
  <si>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</si>
  <si>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</si>
  <si>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</si>
  <si>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</si>
  <si>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</si>
  <si>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</si>
  <si>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</si>
  <si>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</si>
  <si>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</si>
  <si>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</si>
  <si>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</si>
  <si>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</si>
  <si>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</si>
  <si>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</si>
  <si>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</si>
  <si>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</si>
  <si>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</si>
  <si>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</si>
  <si>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</si>
  <si>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</si>
  <si>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</si>
  <si>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</si>
  <si>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</si>
  <si>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</si>
  <si>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</si>
  <si>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</si>
  <si>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</si>
  <si>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</si>
  <si>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</si>
  <si>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</si>
  <si>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</si>
  <si>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</si>
  <si>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</si>
  <si>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</si>
  <si>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</si>
  <si>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</si>
  <si>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</si>
  <si>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</si>
  <si>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</si>
  <si>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</si>
  <si>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</si>
  <si>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</si>
  <si>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</si>
  <si>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</si>
  <si>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</si>
  <si>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</si>
  <si>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</si>
  <si>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</si>
  <si>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</si>
  <si>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</si>
  <si>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</si>
  <si>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</si>
  <si>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</si>
  <si>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</si>
  <si>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</si>
  <si>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</si>
  <si>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</si>
  <si>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</si>
  <si>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</si>
  <si>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</si>
  <si>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</si>
  <si>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</si>
  <si>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</si>
  <si>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</si>
  <si>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</si>
  <si>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</si>
  <si>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</si>
  <si>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</si>
  <si>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</si>
  <si>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</si>
  <si>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</si>
  <si>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</si>
  <si>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</si>
  <si>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</si>
  <si>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</si>
  <si>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</si>
  <si>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</si>
  <si>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</si>
  <si>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</si>
  <si>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</si>
  <si>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</si>
  <si>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</si>
  <si>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</si>
  <si>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</si>
  <si>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</si>
  <si>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</si>
  <si>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</si>
  <si>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</si>
  <si>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</si>
  <si>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</si>
  <si>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</si>
  <si>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</si>
  <si>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</si>
  <si>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</si>
  <si>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</si>
  <si>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</si>
  <si>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</si>
  <si>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</si>
  <si>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</si>
  <si>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</si>
  <si>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</si>
  <si>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</si>
  <si>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</si>
  <si>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</si>
  <si>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</si>
  <si>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</si>
  <si>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</si>
  <si>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</si>
  <si>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</si>
  <si>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</si>
  <si>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</si>
  <si>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</si>
  <si>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</si>
  <si>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</si>
  <si>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</si>
  <si>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</si>
  <si>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</si>
  <si>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</si>
  <si>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</si>
  <si>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</si>
  <si>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</si>
  <si>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</si>
  <si>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</si>
  <si>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</si>
  <si>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</si>
  <si>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</si>
  <si>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</si>
  <si>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</si>
  <si>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</si>
  <si>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</si>
  <si>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</si>
  <si>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</si>
  <si>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</si>
  <si>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</si>
  <si>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</si>
  <si>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</si>
  <si>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</si>
  <si>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</si>
  <si>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</si>
  <si>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</si>
  <si>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</si>
  <si>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</si>
  <si>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</si>
  <si>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</si>
  <si>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</si>
  <si>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</si>
  <si>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</si>
  <si>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</si>
  <si>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</si>
  <si>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</si>
  <si>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</si>
  <si>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</si>
  <si>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</si>
  <si>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</si>
  <si>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</si>
  <si>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</si>
  <si>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</si>
  <si>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</si>
  <si>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</si>
  <si>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</si>
  <si>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</si>
  <si>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</si>
  <si>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</si>
  <si>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</si>
  <si>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</si>
  <si>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</si>
  <si>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</si>
  <si>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</si>
  <si>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</si>
  <si>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</si>
  <si>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</si>
  <si>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</si>
  <si>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</si>
  <si>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</si>
  <si>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</si>
  <si>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</si>
  <si>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</si>
  <si>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</si>
  <si>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</si>
  <si>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</si>
  <si>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</si>
  <si>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</si>
  <si>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</si>
  <si>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</si>
  <si>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</si>
  <si>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</si>
  <si>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</si>
  <si>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</si>
  <si>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</si>
  <si>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</si>
  <si>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</si>
  <si>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</si>
  <si>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</si>
  <si>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</si>
  <si>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</si>
  <si>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</si>
  <si>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</si>
  <si>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</si>
  <si>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</si>
  <si>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</si>
  <si>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</si>
  <si>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</si>
  <si>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</si>
  <si>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</si>
  <si>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</si>
  <si>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</si>
  <si>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</si>
  <si>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</si>
  <si>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</si>
  <si>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</si>
  <si>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</si>
  <si>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</si>
  <si>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</si>
  <si>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</si>
  <si>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</si>
  <si>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</si>
  <si>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</si>
  <si>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</si>
  <si>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</si>
  <si>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</si>
  <si>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</si>
  <si>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</si>
  <si>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</si>
  <si>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</si>
  <si>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</si>
  <si>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</si>
  <si>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</si>
  <si>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</si>
  <si>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</si>
  <si>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</si>
  <si>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</si>
  <si>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</si>
  <si>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</si>
  <si>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</si>
  <si>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</si>
  <si>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</si>
  <si>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</si>
  <si>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</si>
  <si>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</si>
  <si>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</si>
  <si>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</si>
  <si>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</si>
  <si>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</si>
  <si>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</si>
  <si>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</si>
  <si>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</si>
  <si>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</si>
  <si>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</si>
  <si>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</si>
  <si>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</si>
  <si>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</si>
  <si>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</si>
  <si>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</si>
  <si>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</si>
  <si>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</si>
  <si>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</si>
  <si>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</si>
  <si>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</si>
  <si>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</si>
  <si>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</si>
  <si>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</si>
  <si>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</si>
  <si>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</si>
  <si>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</si>
  <si>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</si>
  <si>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</si>
  <si>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</si>
  <si>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</si>
  <si>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</si>
  <si>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</si>
  <si>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</si>
  <si>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</si>
  <si>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</si>
  <si>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</si>
  <si>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</si>
  <si>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</si>
  <si>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</si>
  <si>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</si>
  <si>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</si>
  <si>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</si>
  <si>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</si>
  <si>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</si>
  <si>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</si>
  <si>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</si>
  <si>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</si>
  <si>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</si>
  <si>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</si>
  <si>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</si>
  <si>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</si>
  <si>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</si>
  <si>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</si>
  <si>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</si>
  <si>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</si>
  <si>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</si>
  <si>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</si>
  <si>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</si>
  <si>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</si>
  <si>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</si>
  <si>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</si>
  <si>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</si>
  <si>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</si>
  <si>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</si>
  <si>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</si>
  <si>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</si>
  <si>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</si>
  <si>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</si>
  <si>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</si>
  <si>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</si>
  <si>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</si>
  <si>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</si>
  <si>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</si>
  <si>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</si>
  <si>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</si>
  <si>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</si>
  <si>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</si>
  <si>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</si>
  <si>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</si>
  <si>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</si>
  <si>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</si>
  <si>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</si>
  <si>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</si>
  <si>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</si>
  <si>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</si>
  <si>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</si>
  <si>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</si>
  <si>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</si>
  <si>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</si>
  <si>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</si>
  <si>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</si>
  <si>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</si>
  <si>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</si>
  <si>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</si>
  <si>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</si>
  <si>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</si>
  <si>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</si>
  <si>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</si>
  <si>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</si>
  <si>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</si>
  <si>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</si>
  <si>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</si>
  <si>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</si>
  <si>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</si>
  <si>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</si>
  <si>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</si>
  <si>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</si>
  <si>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</si>
  <si>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</si>
  <si>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</si>
  <si>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</si>
  <si>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</si>
  <si>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</si>
  <si>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</si>
  <si>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</si>
  <si>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</si>
  <si>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</si>
  <si>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</si>
  <si>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</si>
  <si>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</si>
  <si>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</si>
  <si>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</si>
  <si>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</si>
  <si>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</si>
  <si>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</si>
  <si>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</si>
  <si>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</si>
  <si>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</si>
  <si>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</si>
  <si>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</si>
  <si>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</si>
  <si>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</si>
  <si>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</si>
  <si>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</si>
  <si>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</si>
  <si>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</si>
  <si>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</si>
  <si>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</si>
  <si>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</si>
  <si>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</si>
  <si>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</si>
  <si>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</si>
  <si>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</si>
  <si>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</si>
  <si>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</si>
  <si>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</si>
  <si>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</si>
  <si>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</si>
  <si>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</si>
  <si>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</si>
  <si>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</si>
  <si>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</si>
  <si>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</si>
  <si>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</si>
  <si>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</si>
  <si>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</si>
  <si>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</si>
  <si>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</si>
  <si>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</si>
  <si>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</si>
  <si>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</si>
  <si>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</si>
  <si>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</si>
  <si>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</si>
  <si>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</si>
  <si>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</si>
  <si>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</si>
  <si>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</si>
  <si>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</si>
  <si>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</si>
  <si>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</si>
  <si>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</si>
  <si>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</si>
  <si>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</si>
  <si>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</si>
  <si>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</si>
  <si>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</si>
  <si>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</si>
  <si>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</si>
  <si>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</si>
  <si>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</si>
  <si>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</si>
  <si>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</si>
  <si>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</si>
  <si>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</si>
  <si>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</si>
  <si>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</si>
  <si>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</si>
  <si>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</si>
  <si>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</si>
  <si>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</si>
  <si>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</si>
  <si>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</si>
  <si>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</si>
  <si>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</si>
  <si>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</si>
  <si>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</si>
  <si>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</si>
  <si>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</si>
  <si>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</si>
  <si>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</si>
  <si>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</si>
  <si>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</si>
  <si>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</si>
  <si>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</si>
  <si>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</si>
  <si>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</si>
  <si>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</si>
  <si>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</si>
  <si>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</si>
  <si>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</si>
  <si>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</si>
  <si>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</si>
  <si>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</si>
  <si>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</si>
  <si>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</si>
  <si>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</si>
  <si>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</si>
  <si>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</si>
  <si>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</si>
  <si>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</si>
  <si>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</si>
  <si>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</si>
  <si>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</si>
  <si>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</si>
  <si>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</si>
  <si>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</si>
  <si>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</si>
  <si>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</si>
  <si>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</si>
  <si>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</si>
  <si>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</si>
  <si>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</si>
  <si>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</si>
  <si>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</si>
  <si>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</si>
  <si>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</si>
  <si>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</si>
  <si>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</si>
  <si>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</si>
  <si>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</si>
  <si>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</si>
  <si>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</si>
  <si>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</si>
  <si>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</si>
  <si>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</si>
  <si>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</si>
  <si>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</si>
  <si>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</si>
  <si>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</si>
  <si>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</si>
  <si>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</si>
  <si>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</si>
  <si>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</si>
  <si>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</si>
  <si>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</si>
  <si>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</si>
  <si>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</si>
  <si>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</si>
  <si>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</si>
  <si>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</si>
  <si>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</si>
  <si>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</si>
  <si>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</si>
  <si>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</si>
  <si>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</si>
  <si>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</si>
  <si>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</si>
  <si>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</si>
  <si>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</si>
  <si>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</si>
  <si>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</si>
  <si>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</si>
  <si>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</si>
  <si>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</si>
  <si>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</si>
  <si>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</si>
  <si>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</si>
  <si>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</si>
  <si>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</si>
  <si>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</si>
  <si>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</si>
  <si>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</si>
  <si>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</si>
  <si>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</si>
  <si>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</si>
  <si>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</si>
  <si>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</si>
  <si>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</si>
  <si>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</si>
  <si>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</si>
  <si>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</si>
  <si>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</si>
  <si>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</si>
  <si>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</si>
  <si>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</si>
  <si>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</si>
  <si>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</si>
  <si>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</si>
  <si>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</si>
  <si>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</si>
  <si>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</si>
  <si>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</si>
  <si>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</si>
  <si>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</si>
  <si>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</si>
  <si>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</si>
  <si>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</si>
  <si>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</si>
  <si>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</si>
  <si>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</si>
  <si>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</si>
  <si>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</si>
  <si>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</si>
  <si>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</si>
  <si>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</si>
  <si>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</si>
  <si>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</si>
  <si>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</si>
  <si>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</si>
  <si>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</si>
  <si>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</si>
  <si>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</si>
  <si>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</si>
  <si>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</si>
  <si>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</si>
  <si>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</si>
  <si>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</si>
  <si>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</si>
  <si>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</si>
  <si>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</si>
  <si>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</si>
  <si>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</si>
  <si>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</si>
  <si>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</si>
  <si>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</si>
  <si>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</si>
  <si>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</si>
  <si>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</si>
  <si>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</si>
  <si>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</si>
  <si>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</si>
  <si>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</si>
  <si>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</si>
  <si>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</si>
  <si>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</si>
  <si>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</si>
  <si>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</si>
  <si>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</si>
  <si>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</si>
  <si>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</si>
  <si>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</si>
  <si>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</si>
  <si>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</si>
  <si>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</si>
  <si>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</si>
  <si>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</si>
  <si>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</si>
  <si>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</si>
  <si>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</si>
  <si>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</si>
  <si>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</si>
  <si>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</si>
  <si>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</si>
  <si>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</si>
  <si>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</si>
  <si>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</si>
  <si>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</si>
  <si>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</si>
  <si>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</si>
  <si>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</si>
  <si>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</si>
  <si>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</si>
  <si>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</si>
  <si>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</si>
  <si>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</si>
  <si>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</si>
  <si>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</si>
  <si>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</si>
  <si>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</si>
  <si>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</si>
  <si>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</si>
  <si>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</si>
  <si>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</si>
  <si>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</si>
  <si>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</si>
  <si>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</si>
  <si>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</si>
  <si>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</si>
  <si>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</si>
  <si>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</si>
  <si>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</si>
  <si>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</si>
  <si>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</si>
  <si>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</si>
  <si>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</si>
  <si>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</si>
  <si>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</si>
  <si>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</si>
  <si>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</si>
  <si>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</si>
  <si>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</si>
  <si>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</si>
  <si>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</si>
  <si>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</si>
  <si>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</si>
  <si>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</si>
  <si>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</si>
  <si>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</si>
  <si>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</si>
  <si>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</si>
  <si>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</si>
  <si>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</si>
  <si>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</si>
  <si>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</si>
  <si>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</si>
  <si>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</si>
  <si>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</si>
  <si>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</si>
  <si>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</si>
  <si>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</si>
  <si>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</si>
  <si>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</si>
  <si>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</si>
  <si>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</si>
  <si>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</si>
  <si>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</si>
  <si>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</si>
  <si>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</si>
  <si>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</si>
  <si>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</si>
  <si>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</si>
  <si>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</si>
  <si>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</si>
  <si>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</si>
  <si>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</si>
  <si>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</si>
  <si>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</si>
  <si>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</si>
  <si>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</si>
  <si>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</si>
  <si>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</si>
  <si>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</si>
  <si>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</si>
  <si>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</si>
  <si>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</si>
  <si>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</si>
  <si>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</si>
  <si>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</si>
  <si>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</si>
  <si>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</si>
  <si>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</si>
  <si>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</si>
  <si>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</si>
  <si>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</si>
  <si>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</si>
  <si>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</si>
  <si>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</si>
  <si>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</si>
  <si>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</si>
  <si>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</si>
  <si>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</si>
  <si>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</si>
  <si>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</si>
  <si>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</si>
  <si>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</si>
  <si>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</si>
  <si>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</si>
  <si>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</si>
  <si>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</si>
  <si>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</si>
  <si>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</si>
  <si>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</si>
  <si>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</si>
  <si>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</si>
  <si>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</si>
  <si>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</si>
  <si>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</si>
  <si>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</si>
  <si>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</si>
  <si>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</si>
  <si>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</si>
  <si>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</si>
  <si>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</si>
  <si>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</si>
  <si>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</si>
  <si>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</si>
  <si>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</si>
  <si>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</si>
  <si>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</si>
  <si>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</si>
  <si>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</si>
  <si>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</si>
  <si>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</si>
  <si>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</si>
  <si>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</si>
  <si>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</si>
  <si>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</si>
  <si>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</si>
  <si>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</si>
  <si>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</si>
  <si>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</si>
  <si>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</si>
  <si>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</si>
  <si>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</si>
  <si>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</si>
  <si>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</si>
  <si>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</si>
  <si>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</si>
  <si>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</si>
  <si>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</si>
  <si>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</si>
  <si>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</si>
  <si>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</si>
  <si>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</si>
  <si>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</si>
  <si>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</si>
  <si>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</si>
  <si>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</si>
  <si>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</si>
  <si>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</si>
  <si>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</si>
  <si>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</si>
  <si>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</si>
  <si>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</si>
  <si>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</si>
  <si>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</si>
  <si>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</si>
  <si>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</si>
  <si>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</si>
  <si>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</si>
  <si>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</si>
  <si>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</si>
  <si>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</si>
  <si>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</si>
  <si>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</si>
  <si>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</si>
  <si>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</si>
  <si>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</si>
  <si>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</si>
  <si>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</si>
  <si>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</si>
  <si>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</si>
  <si>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</si>
  <si>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</si>
  <si>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</si>
  <si>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</si>
  <si>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</si>
  <si>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</si>
  <si>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</si>
  <si>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</si>
  <si>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</si>
  <si>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</si>
  <si>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</si>
  <si>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</si>
  <si>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</si>
  <si>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</si>
  <si>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</si>
  <si>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</si>
  <si>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</si>
  <si>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</si>
  <si>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</si>
  <si>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</si>
  <si>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</si>
  <si>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</si>
  <si>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</si>
  <si>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</si>
  <si>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</si>
  <si>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</si>
  <si>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</si>
  <si>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</si>
  <si>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</si>
  <si>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</si>
  <si>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</si>
  <si>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</si>
  <si>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</si>
  <si>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</si>
  <si>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</si>
  <si>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</si>
  <si>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</si>
  <si>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</si>
  <si>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</si>
  <si>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</si>
  <si>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</si>
  <si>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</si>
  <si>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</si>
  <si>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</si>
  <si>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</si>
  <si>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</si>
  <si>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</si>
  <si>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</si>
  <si>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</si>
  <si>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</si>
  <si>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</si>
  <si>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</si>
  <si>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</si>
  <si>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</si>
  <si>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</si>
  <si>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</si>
  <si>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</si>
  <si>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</si>
  <si>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</si>
  <si>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</si>
  <si>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</si>
  <si>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</si>
  <si>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</si>
  <si>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</si>
  <si>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</si>
  <si>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</si>
  <si>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</si>
  <si>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</si>
  <si>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</si>
  <si>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</si>
  <si>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</si>
  <si>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</si>
  <si>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</si>
  <si>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</si>
  <si>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</si>
  <si>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</si>
  <si>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</si>
  <si>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</si>
  <si>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</si>
  <si>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</si>
  <si>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</si>
  <si>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</si>
  <si>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</si>
  <si>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</si>
  <si>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</si>
  <si>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</si>
  <si>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</si>
  <si>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</si>
  <si>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</si>
  <si>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</si>
  <si>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</si>
  <si>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</si>
  <si>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</si>
  <si>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</si>
  <si>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</si>
  <si>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</si>
  <si>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</si>
  <si>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</si>
  <si>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</si>
  <si>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</si>
  <si>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</si>
  <si>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</si>
  <si>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</si>
  <si>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</si>
  <si>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</si>
  <si>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</si>
  <si>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</si>
  <si>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</si>
  <si>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</si>
  <si>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</si>
  <si>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</si>
  <si>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</si>
  <si>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</si>
  <si>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</si>
  <si>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</si>
  <si>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</si>
  <si>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</si>
  <si>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</si>
  <si>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</si>
  <si>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</si>
  <si>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</si>
  <si>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</si>
  <si>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</si>
  <si>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</si>
  <si>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</si>
  <si>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</si>
  <si>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</si>
  <si>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</si>
  <si>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</si>
  <si>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</si>
  <si>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</si>
  <si>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</si>
  <si>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</si>
  <si>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</si>
  <si>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</si>
  <si>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</si>
  <si>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</si>
  <si>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</si>
  <si>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</si>
  <si>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</si>
  <si>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</si>
  <si>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</si>
  <si>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</si>
  <si>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</si>
  <si>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</si>
  <si>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</si>
  <si>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</si>
  <si>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</si>
  <si>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</si>
  <si>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</si>
  <si>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</si>
  <si>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</si>
  <si>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</si>
  <si>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</si>
  <si>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</si>
  <si>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</si>
  <si>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</si>
  <si>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</si>
  <si>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</si>
  <si>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</si>
  <si>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</si>
  <si>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</si>
  <si>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</si>
  <si>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</si>
  <si>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</si>
  <si>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</si>
  <si>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</si>
  <si>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</si>
  <si>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</si>
  <si>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</si>
  <si>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</si>
  <si>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</si>
  <si>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</si>
  <si>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</si>
  <si>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</si>
  <si>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</si>
  <si>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</si>
  <si>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</si>
  <si>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</si>
  <si>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</si>
  <si>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</si>
  <si>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</si>
  <si>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</si>
  <si>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</si>
  <si>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</si>
  <si>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</si>
  <si>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</si>
  <si>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</si>
  <si>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</si>
  <si>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</si>
  <si>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</si>
  <si>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</si>
  <si>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</si>
  <si>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</si>
  <si>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</si>
  <si>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</si>
  <si>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</si>
  <si>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</si>
  <si>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</si>
  <si>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</si>
  <si>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</si>
  <si>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</si>
  <si>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</si>
  <si>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</si>
  <si>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</si>
  <si>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</si>
  <si>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</si>
  <si>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</si>
  <si>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</si>
  <si>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</si>
  <si>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</si>
  <si>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</si>
  <si>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</si>
  <si>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</si>
  <si>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</si>
  <si>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</si>
  <si>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</si>
  <si>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</si>
  <si>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</si>
  <si>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</si>
  <si>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</si>
  <si>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</si>
  <si>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</si>
  <si>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</si>
  <si>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</si>
  <si>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</si>
  <si>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</si>
  <si>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</si>
  <si>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</si>
  <si>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</si>
  <si>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</si>
  <si>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</si>
  <si>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</si>
  <si>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</si>
  <si>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</si>
  <si>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</si>
  <si>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</si>
  <si>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</si>
  <si>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</si>
  <si>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</si>
  <si>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</si>
  <si>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</si>
  <si>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</si>
  <si>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</si>
  <si>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</si>
  <si>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</si>
  <si>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</si>
  <si>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</si>
  <si>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</si>
  <si>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</si>
  <si>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</si>
  <si>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</si>
  <si>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</si>
  <si>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</si>
  <si>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</si>
  <si>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</si>
  <si>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</si>
  <si>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</si>
  <si>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</si>
  <si>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</si>
  <si>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</si>
  <si>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</si>
  <si>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</si>
  <si>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</si>
  <si>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</si>
  <si>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</si>
  <si>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</si>
  <si>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</si>
  <si>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</si>
  <si>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</si>
  <si>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</si>
  <si>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</si>
  <si>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</si>
  <si>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</si>
  <si>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</si>
  <si>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</si>
  <si>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</si>
  <si>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</si>
  <si>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</si>
  <si>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</si>
  <si>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</si>
  <si>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</si>
  <si>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</si>
  <si>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</si>
  <si>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</si>
  <si>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</si>
  <si>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</si>
  <si>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</si>
  <si>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</si>
  <si>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</si>
  <si>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</si>
  <si>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</si>
  <si>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</si>
  <si>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</si>
  <si>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</si>
  <si>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</si>
  <si>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</si>
  <si>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</si>
  <si>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</si>
  <si>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</si>
  <si>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</si>
  <si>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</si>
  <si>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</si>
  <si>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</si>
  <si>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</si>
  <si>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</si>
  <si>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</si>
  <si>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</si>
  <si>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</si>
  <si>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</si>
  <si>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</si>
  <si>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</si>
  <si>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</si>
  <si>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</si>
  <si>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</si>
  <si>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</si>
  <si>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</si>
  <si>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</si>
  <si>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</si>
  <si>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</si>
  <si>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</si>
  <si>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</si>
  <si>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</si>
  <si>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</si>
  <si>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</si>
  <si>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</si>
  <si>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</si>
  <si>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</si>
  <si>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</si>
  <si>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</si>
  <si>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</si>
  <si>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</si>
  <si>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</si>
  <si>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</si>
  <si>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</si>
  <si>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</si>
  <si>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</si>
  <si>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</si>
  <si>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</si>
  <si>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</si>
  <si>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</si>
  <si>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</si>
  <si>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</si>
  <si>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</si>
  <si>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</si>
  <si>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</si>
  <si>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</si>
  <si>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</si>
  <si>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</si>
  <si>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</si>
  <si>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</si>
  <si>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</si>
  <si>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</si>
  <si>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</si>
  <si>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</si>
  <si>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</si>
  <si>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</si>
  <si>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</si>
  <si>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</si>
  <si>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</si>
  <si>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</si>
  <si>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</si>
  <si>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</si>
  <si>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</si>
  <si>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</si>
  <si>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</si>
  <si>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</si>
  <si>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</si>
  <si>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</si>
  <si>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</si>
  <si>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</si>
  <si>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</si>
  <si>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</si>
  <si>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</si>
  <si>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</si>
  <si>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</si>
  <si>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</si>
  <si>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</si>
  <si>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</si>
  <si>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</si>
  <si>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</si>
  <si>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</si>
  <si>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</si>
  <si>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</si>
  <si>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</si>
  <si>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</si>
  <si>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</si>
  <si>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</si>
  <si>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</si>
  <si>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</si>
  <si>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</si>
  <si>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</si>
  <si>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</si>
  <si>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</si>
  <si>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</si>
  <si>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</si>
  <si>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</si>
  <si>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</si>
  <si>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</si>
  <si>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</si>
  <si>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</si>
  <si>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</si>
  <si>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</si>
  <si>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</si>
  <si>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</si>
  <si>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</si>
  <si>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</si>
  <si>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</si>
  <si>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</si>
  <si>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</si>
  <si>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</si>
  <si>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</si>
  <si>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</si>
  <si>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</si>
  <si>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</si>
  <si>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</si>
  <si>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</si>
  <si>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</si>
  <si>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</si>
  <si>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</si>
  <si>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</si>
  <si>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</si>
  <si>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</si>
  <si>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</si>
  <si>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</si>
  <si>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</si>
  <si>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</si>
  <si>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</si>
  <si>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</si>
  <si>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</si>
  <si>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</si>
  <si>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</si>
  <si>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</si>
  <si>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</si>
  <si>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</si>
  <si>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</si>
  <si>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</si>
  <si>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</si>
  <si>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</si>
  <si>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</si>
  <si>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</si>
  <si>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</si>
  <si>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</si>
  <si>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</si>
  <si>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</si>
  <si>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</si>
  <si>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</si>
  <si>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</si>
  <si>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</si>
  <si>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</si>
  <si>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</si>
  <si>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</si>
  <si>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</si>
  <si>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</si>
  <si>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</si>
  <si>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</si>
  <si>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</si>
  <si>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</si>
  <si>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</si>
  <si>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</si>
  <si>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</si>
  <si>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</si>
  <si>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</si>
  <si>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</si>
  <si>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</si>
  <si>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</si>
  <si>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</si>
  <si>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</si>
  <si>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</si>
  <si>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</si>
  <si>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</si>
  <si>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</si>
  <si>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</si>
  <si>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</si>
  <si>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</si>
  <si>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</si>
  <si>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</si>
  <si>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</si>
  <si>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</si>
  <si>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</si>
  <si>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</si>
  <si>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</si>
  <si>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</si>
  <si>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</si>
  <si>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</si>
  <si>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</si>
  <si>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</si>
  <si>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</si>
  <si>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</si>
  <si>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</si>
  <si>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</si>
  <si>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</si>
  <si>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</si>
  <si>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</si>
  <si>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</si>
  <si>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</si>
  <si>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</si>
  <si>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</si>
  <si>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</si>
  <si>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</si>
  <si>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</si>
  <si>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</si>
  <si>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</si>
  <si>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</si>
  <si>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</si>
  <si>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</si>
  <si>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</si>
  <si>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</si>
  <si>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</si>
  <si>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</si>
  <si>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</si>
  <si>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</si>
  <si>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</si>
  <si>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</si>
  <si>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</si>
  <si>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</si>
  <si>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</si>
  <si>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</si>
  <si>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</si>
  <si>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</si>
  <si>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</si>
  <si>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</si>
  <si>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</si>
  <si>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</si>
  <si>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</si>
  <si>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</si>
  <si>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</si>
  <si>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</si>
  <si>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</si>
  <si>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</si>
  <si>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</si>
  <si>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</si>
  <si>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</si>
  <si>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</si>
  <si>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</si>
  <si>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</si>
  <si>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</si>
  <si>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</si>
  <si>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</si>
  <si>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</si>
  <si>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</si>
  <si>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</si>
  <si>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</si>
  <si>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</si>
  <si>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</si>
  <si>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</si>
  <si>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</si>
  <si>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</si>
  <si>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</si>
  <si>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</si>
  <si>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</si>
  <si>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</si>
  <si>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</si>
  <si>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</si>
  <si>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</si>
  <si>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</si>
  <si>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</si>
  <si>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</si>
  <si>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</si>
  <si>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</si>
  <si>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</si>
  <si>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</si>
  <si>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</si>
  <si>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</si>
  <si>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</si>
  <si>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</si>
  <si>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</si>
  <si>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</si>
  <si>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</si>
  <si>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</si>
  <si>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</si>
  <si>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</si>
  <si>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</si>
  <si>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</si>
  <si>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</si>
  <si>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</si>
  <si>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</si>
  <si>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</si>
  <si>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</si>
  <si>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</si>
  <si>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</si>
  <si>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</si>
  <si>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</si>
  <si>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</si>
  <si>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</si>
  <si>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</si>
  <si>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</si>
  <si>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</si>
  <si>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</si>
  <si>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</si>
  <si>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</si>
  <si>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</si>
  <si>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</si>
  <si>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</si>
  <si>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</si>
  <si>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</si>
  <si>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</si>
  <si>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</si>
  <si>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</si>
  <si>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</si>
  <si>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</si>
  <si>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</si>
  <si>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</si>
  <si>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</si>
  <si>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</si>
  <si>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</si>
  <si>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</si>
  <si>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</si>
  <si>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</si>
  <si>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</si>
  <si>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</si>
  <si>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</si>
  <si>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</si>
  <si>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</si>
  <si>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</si>
  <si>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</si>
  <si>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</si>
  <si>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</si>
  <si>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</si>
  <si>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</si>
  <si>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</si>
  <si>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</si>
  <si>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</si>
  <si>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</si>
  <si>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</si>
  <si>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</si>
  <si>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</si>
  <si>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</si>
  <si>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</si>
  <si>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</si>
  <si>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</si>
  <si>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</si>
  <si>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</si>
  <si>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</si>
  <si>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</si>
  <si>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</si>
  <si>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</si>
  <si>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</si>
  <si>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</si>
  <si>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</si>
  <si>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</si>
  <si>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</si>
  <si>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</si>
  <si>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</si>
  <si>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</si>
  <si>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</si>
  <si>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</si>
  <si>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</si>
  <si>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</si>
  <si>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</si>
  <si>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</si>
  <si>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</si>
  <si>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</si>
  <si>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</si>
  <si>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</si>
  <si>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</si>
  <si>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</si>
  <si>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</si>
  <si>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</si>
  <si>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</si>
  <si>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</si>
  <si>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</si>
  <si>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</si>
  <si>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</si>
  <si>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</si>
  <si>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</si>
  <si>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</si>
  <si>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</si>
  <si>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</si>
  <si>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</si>
  <si>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</si>
  <si>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</si>
  <si>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</si>
  <si>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</si>
  <si>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</si>
  <si>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</si>
  <si>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</si>
  <si>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</si>
  <si>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</si>
  <si>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</si>
  <si>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</si>
  <si>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</si>
  <si>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</si>
  <si>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</si>
  <si>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</si>
  <si>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</si>
  <si>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</si>
  <si>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</si>
  <si>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</si>
  <si>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</si>
  <si>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</si>
  <si>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</si>
  <si>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</si>
  <si>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</si>
  <si>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</si>
  <si>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</si>
  <si>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</si>
  <si>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</si>
  <si>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</si>
  <si>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</si>
  <si>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</si>
  <si>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</si>
  <si>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</si>
  <si>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</si>
  <si>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</si>
  <si>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</si>
  <si>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</si>
  <si>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</si>
  <si>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</si>
  <si>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</si>
  <si>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</si>
  <si>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</si>
  <si>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</si>
  <si>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</si>
  <si>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</si>
  <si>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</si>
  <si>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</si>
  <si>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</si>
  <si>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</si>
  <si>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</si>
  <si>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</si>
  <si>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</si>
  <si>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</si>
  <si>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</si>
  <si>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</si>
  <si>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</si>
  <si>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</si>
  <si>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</si>
  <si>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</si>
  <si>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</si>
  <si>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</si>
  <si>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</si>
  <si>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</si>
  <si>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</si>
  <si>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</si>
  <si>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</si>
  <si>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</si>
  <si>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</si>
  <si>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</si>
  <si>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</si>
  <si>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</si>
  <si>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</si>
  <si>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</si>
  <si>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</si>
  <si>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</si>
  <si>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</si>
  <si>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</si>
  <si>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</si>
  <si>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</si>
  <si>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</si>
  <si>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</si>
  <si>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</si>
  <si>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</si>
  <si>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</si>
  <si>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</si>
  <si>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</si>
  <si>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</si>
  <si>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</si>
  <si>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</si>
  <si>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</si>
  <si>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</si>
  <si>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</si>
  <si>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</si>
  <si>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</si>
  <si>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</si>
  <si>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</si>
  <si>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</si>
  <si>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</si>
  <si>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</si>
  <si>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</si>
  <si>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</si>
  <si>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</si>
  <si>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</si>
  <si>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</si>
  <si>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</si>
  <si>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</si>
  <si>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</si>
  <si>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</si>
  <si>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</si>
  <si>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</si>
  <si>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</si>
  <si>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</si>
  <si>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</si>
  <si>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</si>
  <si>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</si>
  <si>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</si>
  <si>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</si>
  <si>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</si>
  <si>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</si>
  <si>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</si>
  <si>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</si>
  <si>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</si>
  <si>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</si>
  <si>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</si>
  <si>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</si>
  <si>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</si>
  <si>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</si>
  <si>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</si>
  <si>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</si>
  <si>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</si>
  <si>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</si>
  <si>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</si>
  <si>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</si>
  <si>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</si>
  <si>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</si>
  <si>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</si>
  <si>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</si>
  <si>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</si>
  <si>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</si>
  <si>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</si>
  <si>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</si>
  <si>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</si>
  <si>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</si>
  <si>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</si>
  <si>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</si>
  <si>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</si>
  <si>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</si>
  <si>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</si>
  <si>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</si>
  <si>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</si>
  <si>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</si>
  <si>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</si>
  <si>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</si>
  <si>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</si>
  <si>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</si>
  <si>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</si>
  <si>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</si>
  <si>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</si>
  <si>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</si>
  <si>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</si>
  <si>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</si>
  <si>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</si>
  <si>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</si>
  <si>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</si>
  <si>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</si>
  <si>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</si>
  <si>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</si>
  <si>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</si>
  <si>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</si>
  <si>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</si>
  <si>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</si>
  <si>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</si>
  <si>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</si>
  <si>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</si>
  <si>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</si>
  <si>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</si>
  <si>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</si>
  <si>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</si>
  <si>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</si>
  <si>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</si>
  <si>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</si>
  <si>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</si>
  <si>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</si>
  <si>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</si>
  <si>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</si>
  <si>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</si>
  <si>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</si>
  <si>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</si>
  <si>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</si>
  <si>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</si>
  <si>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</si>
  <si>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</si>
  <si>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</si>
  <si>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</si>
  <si>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</si>
  <si>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</si>
  <si>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</si>
  <si>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</si>
  <si>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</si>
  <si>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</si>
  <si>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</si>
  <si>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</si>
  <si>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</si>
  <si>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</si>
  <si>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</si>
  <si>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</si>
  <si>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</si>
  <si>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</si>
  <si>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</si>
  <si>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</si>
  <si>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</si>
  <si>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</si>
  <si>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</si>
  <si>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</si>
  <si>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</si>
  <si>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</si>
  <si>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</si>
  <si>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</si>
  <si>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</si>
  <si>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</si>
  <si>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</si>
  <si>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</si>
  <si>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</si>
  <si>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</si>
  <si>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</si>
  <si>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</si>
  <si>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</si>
  <si>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</si>
  <si>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</si>
  <si>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</si>
  <si>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</si>
  <si>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</si>
  <si>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</si>
  <si>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</si>
  <si>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</si>
  <si>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</si>
  <si>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</si>
  <si>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</si>
  <si>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</si>
  <si>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</si>
  <si>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</si>
  <si>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</si>
  <si>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</si>
  <si>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</si>
  <si>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</si>
  <si>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</si>
  <si>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</si>
  <si>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</si>
  <si>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</si>
  <si>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</si>
  <si>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</si>
  <si>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</si>
  <si>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</si>
  <si>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</si>
  <si>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</si>
  <si>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</si>
  <si>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</si>
  <si>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</si>
  <si>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</si>
  <si>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</si>
  <si>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</si>
  <si>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</si>
  <si>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</si>
  <si>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</si>
  <si>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</si>
  <si>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</si>
  <si>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</si>
  <si>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</si>
  <si>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</si>
  <si>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</si>
  <si>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</si>
  <si>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</si>
  <si>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</si>
  <si>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</si>
  <si>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</si>
  <si>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</si>
  <si>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</si>
  <si>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</si>
  <si>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</si>
  <si>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</si>
  <si>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</si>
  <si>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</si>
  <si>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</si>
  <si>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</si>
  <si>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</si>
  <si>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</si>
  <si>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</si>
  <si>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</si>
  <si>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</si>
  <si>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</si>
  <si>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</si>
  <si>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</si>
  <si>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</si>
  <si>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</si>
  <si>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</si>
  <si>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</si>
  <si>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</si>
  <si>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</si>
  <si>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</si>
  <si>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</si>
  <si>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</si>
  <si>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</si>
  <si>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</si>
  <si>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</si>
  <si>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</si>
  <si>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</si>
  <si>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</si>
  <si>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</si>
  <si>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</si>
  <si>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</si>
  <si>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</si>
  <si>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</si>
  <si>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</si>
  <si>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</si>
  <si>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</si>
  <si>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</si>
  <si>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</si>
  <si>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</si>
  <si>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</si>
  <si>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</si>
  <si>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</si>
  <si>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</si>
  <si>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</si>
  <si>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</si>
  <si>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</si>
  <si>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</si>
  <si>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</si>
  <si>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</si>
  <si>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</si>
  <si>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</si>
  <si>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</si>
  <si>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</si>
  <si>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</si>
  <si>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</si>
  <si>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</si>
  <si>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</si>
  <si>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</si>
  <si>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</si>
  <si>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</si>
  <si>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</si>
  <si>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</si>
  <si>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</si>
  <si>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</si>
  <si>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</si>
  <si>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</si>
  <si>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</si>
  <si>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</si>
  <si>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</si>
  <si>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</si>
  <si>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</si>
  <si>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</si>
  <si>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</si>
  <si>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</si>
  <si>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</si>
  <si>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</si>
  <si>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</si>
  <si>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</si>
  <si>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</si>
  <si>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</si>
  <si>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</si>
  <si>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</si>
  <si>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</si>
  <si>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</si>
  <si>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</si>
  <si>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</si>
  <si>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</si>
  <si>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</si>
  <si>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</si>
  <si>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</si>
  <si>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</si>
  <si>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</si>
  <si>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</si>
  <si>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</si>
  <si>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</si>
  <si>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</si>
  <si>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</si>
  <si>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</si>
  <si>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</si>
  <si>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</si>
  <si>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</si>
  <si>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</si>
  <si>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</si>
  <si>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</si>
  <si>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</si>
  <si>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</si>
  <si>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</si>
  <si>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</si>
  <si>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</si>
  <si>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</si>
  <si>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</si>
  <si>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</si>
  <si>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</si>
  <si>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</si>
  <si>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</si>
  <si>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</si>
  <si>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</si>
  <si>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</si>
  <si>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</si>
  <si>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</si>
  <si>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</si>
  <si>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</si>
  <si>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</si>
  <si>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</si>
  <si>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</si>
  <si>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</si>
  <si>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</si>
  <si>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</si>
  <si>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</si>
  <si>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</si>
  <si>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</si>
  <si>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</si>
  <si>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</si>
  <si>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</si>
  <si>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</si>
  <si>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</si>
  <si>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</si>
  <si>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</si>
  <si>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</si>
  <si>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</si>
  <si>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</si>
  <si>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</si>
  <si>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</si>
  <si>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</si>
  <si>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</si>
  <si>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</si>
  <si>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</si>
  <si>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</si>
  <si>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</si>
  <si>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</si>
  <si>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</si>
  <si>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</si>
  <si>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</si>
  <si>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</si>
  <si>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</si>
  <si>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</si>
  <si>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</si>
  <si>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</si>
  <si>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</si>
  <si>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</si>
  <si>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</si>
  <si>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</si>
  <si>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</si>
  <si>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</si>
  <si>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</si>
  <si>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</si>
  <si>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</si>
  <si>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</si>
  <si>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</si>
  <si>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</si>
  <si>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</si>
  <si>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</si>
  <si>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</si>
  <si>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</si>
  <si>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</si>
  <si>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</si>
  <si>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</si>
  <si>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</si>
  <si>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</si>
  <si>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</si>
  <si>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</si>
  <si>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</si>
  <si>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</si>
  <si>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</si>
  <si>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</si>
  <si>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</si>
  <si>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</si>
  <si>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</si>
  <si>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</si>
  <si>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</si>
  <si>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</si>
  <si>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</si>
  <si>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</si>
  <si>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</si>
  <si>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</si>
  <si>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</si>
  <si>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</si>
  <si>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</si>
  <si>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</si>
  <si>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</si>
  <si>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</si>
  <si>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</si>
  <si>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</si>
  <si>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</si>
  <si>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</si>
  <si>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</si>
  <si>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</si>
  <si>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</si>
  <si>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</si>
  <si>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</si>
  <si>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</si>
  <si>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</si>
  <si>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</si>
  <si>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</si>
  <si>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</si>
  <si>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</si>
  <si>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</si>
  <si>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</si>
  <si>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</si>
  <si>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</si>
  <si>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</si>
  <si>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</si>
  <si>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</si>
  <si>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</si>
  <si>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</si>
  <si>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</si>
  <si>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</si>
  <si>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</si>
  <si>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</si>
  <si>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</si>
  <si>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</si>
  <si>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</si>
  <si>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</si>
  <si>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</si>
  <si>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</si>
  <si>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</si>
  <si>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</si>
  <si>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</si>
  <si>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</si>
  <si>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</si>
  <si>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</si>
  <si>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</si>
  <si>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</si>
  <si>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</si>
  <si>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</si>
  <si>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</si>
  <si>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</si>
  <si>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</si>
  <si>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</si>
  <si>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</si>
  <si>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</si>
  <si>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</si>
  <si>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</si>
  <si>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</si>
  <si>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</si>
  <si>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</si>
  <si>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</si>
  <si>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</si>
  <si>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</si>
  <si>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</si>
  <si>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</si>
  <si>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</si>
  <si>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</si>
  <si>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</si>
  <si>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</si>
  <si>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</si>
  <si>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</si>
  <si>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</si>
  <si>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</si>
  <si>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</si>
  <si>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</si>
  <si>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</si>
  <si>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</si>
  <si>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</si>
  <si>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</si>
  <si>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</si>
  <si>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</si>
  <si>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</si>
  <si>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</si>
  <si>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</si>
  <si>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</si>
  <si>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</si>
  <si>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</si>
  <si>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</si>
  <si>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</si>
  <si>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</si>
  <si>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</si>
  <si>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</si>
  <si>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</si>
  <si>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</si>
  <si>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</si>
  <si>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</si>
  <si>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</si>
  <si>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</si>
  <si>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</si>
  <si>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</si>
  <si>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</si>
  <si>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</si>
  <si>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</si>
  <si>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</si>
  <si>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</si>
  <si>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</si>
  <si>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</si>
  <si>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</si>
  <si>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</si>
  <si>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</si>
  <si>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</si>
  <si>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</si>
  <si>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</si>
  <si>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</si>
  <si>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</si>
  <si>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</si>
  <si>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</si>
  <si>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</si>
  <si>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</si>
  <si>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</si>
  <si>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</si>
  <si>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</si>
  <si>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</si>
  <si>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</si>
  <si>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</si>
  <si>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</si>
  <si>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</si>
  <si>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</si>
  <si>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</si>
  <si>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</si>
  <si>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</si>
  <si>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</si>
  <si>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</si>
  <si>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</si>
  <si>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</si>
  <si>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</si>
  <si>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</si>
  <si>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</si>
  <si>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</si>
  <si>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</si>
  <si>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</si>
  <si>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</si>
  <si>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</si>
  <si>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</si>
  <si>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</si>
  <si>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</si>
  <si>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</si>
  <si>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</si>
  <si>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</si>
  <si>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</si>
  <si>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</si>
  <si>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</si>
  <si>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</si>
  <si>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</si>
  <si>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</si>
  <si>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</si>
  <si>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</si>
  <si>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</si>
  <si>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</si>
  <si>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</si>
  <si>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</si>
  <si>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</si>
  <si>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</si>
  <si>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</si>
  <si>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</si>
  <si>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</si>
  <si>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</si>
  <si>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</si>
  <si>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</si>
  <si>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</si>
  <si>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</si>
  <si>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</si>
  <si>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</si>
  <si>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</si>
  <si>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</si>
  <si>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</si>
  <si>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</si>
  <si>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</si>
  <si>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</si>
  <si>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</si>
  <si>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</si>
  <si>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</si>
  <si>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</si>
  <si>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</si>
  <si>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</si>
  <si>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</si>
  <si>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</si>
  <si>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</si>
  <si>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</si>
  <si>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</si>
  <si>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</si>
  <si>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</si>
  <si>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</si>
  <si>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</si>
  <si>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</si>
  <si>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</si>
  <si>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</si>
  <si>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</si>
  <si>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</si>
  <si>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</si>
  <si>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</si>
  <si>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</si>
  <si>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</si>
  <si>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</si>
  <si>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</si>
  <si>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</si>
  <si>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</si>
  <si>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</si>
  <si>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</si>
  <si>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</si>
  <si>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</si>
  <si>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</si>
  <si>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</si>
  <si>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</si>
  <si>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</si>
  <si>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</si>
  <si>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</si>
  <si>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</si>
  <si>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</si>
  <si>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</si>
  <si>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</si>
  <si>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</si>
  <si>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</si>
  <si>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</si>
  <si>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</si>
  <si>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</si>
  <si>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</si>
  <si>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</si>
  <si>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</si>
  <si>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</si>
  <si>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</si>
  <si>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</si>
  <si>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</si>
  <si>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</si>
  <si>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</si>
  <si>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</si>
  <si>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</si>
  <si>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</si>
  <si>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</si>
  <si>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</si>
  <si>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</si>
  <si>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</si>
  <si>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</si>
  <si>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</si>
  <si>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</si>
  <si>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</si>
  <si>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</si>
  <si>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</si>
  <si>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</si>
  <si>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</si>
  <si>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</si>
  <si>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</si>
  <si>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</si>
  <si>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</si>
  <si>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</si>
  <si>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</si>
  <si>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</si>
  <si>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</si>
  <si>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</si>
  <si>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</si>
  <si>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</si>
  <si>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</si>
  <si>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</si>
  <si>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</si>
  <si>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</si>
  <si>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</si>
  <si>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</si>
  <si>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</si>
  <si>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</si>
  <si>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</si>
  <si>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</si>
  <si>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</si>
  <si>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</si>
  <si>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</si>
  <si>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</si>
  <si>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</si>
  <si>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</si>
  <si>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</si>
  <si>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</si>
  <si>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</si>
  <si>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</si>
  <si>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</si>
  <si>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</si>
  <si>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</si>
  <si>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</si>
  <si>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</si>
  <si>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</si>
  <si>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</si>
  <si>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</si>
  <si>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</si>
  <si>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</si>
  <si>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</si>
  <si>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</si>
  <si>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</si>
  <si>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</si>
  <si>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</si>
  <si>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</si>
  <si>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</si>
  <si>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</si>
  <si>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</si>
  <si>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</si>
  <si>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</si>
  <si>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</si>
  <si>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</si>
  <si>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</si>
  <si>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</si>
  <si>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</si>
  <si>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</si>
  <si>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</si>
  <si>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</si>
  <si>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</si>
  <si>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</si>
  <si>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</si>
  <si>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</si>
  <si>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</si>
  <si>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</si>
  <si>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</si>
  <si>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</si>
  <si>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</si>
  <si>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</si>
  <si>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</si>
  <si>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</si>
  <si>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</si>
  <si>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</si>
  <si>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</si>
  <si>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</si>
  <si>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</si>
  <si>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</si>
  <si>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</si>
  <si>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</si>
  <si>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</si>
  <si>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</si>
  <si>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</si>
  <si>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</si>
  <si>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</si>
  <si>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</si>
  <si>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</si>
  <si>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</si>
  <si>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</si>
  <si>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</si>
  <si>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</si>
  <si>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</si>
  <si>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</si>
  <si>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</si>
  <si>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</si>
  <si>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</si>
  <si>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</si>
  <si>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</si>
  <si>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</si>
  <si>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</si>
  <si>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</si>
  <si>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</si>
  <si>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</si>
  <si>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</si>
  <si>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</si>
  <si>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</si>
  <si>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</si>
  <si>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</si>
  <si>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</si>
  <si>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</si>
  <si>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</si>
  <si>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</si>
  <si>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</si>
  <si>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</si>
  <si>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</si>
  <si>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</si>
  <si>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</si>
  <si>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</si>
  <si>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</si>
  <si>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</si>
  <si>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</si>
  <si>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</si>
  <si>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</si>
  <si>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</si>
  <si>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</si>
  <si>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</si>
  <si>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</si>
  <si>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</si>
  <si>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</si>
  <si>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</si>
  <si>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</si>
  <si>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</si>
  <si>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</si>
  <si>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</si>
  <si>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</si>
  <si>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</si>
  <si>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</si>
  <si>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</si>
  <si>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</si>
  <si>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</si>
  <si>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</si>
  <si>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</si>
  <si>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</si>
  <si>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</si>
  <si>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</si>
  <si>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</si>
  <si>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</si>
  <si>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</si>
  <si>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</si>
  <si>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</si>
  <si>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</si>
  <si>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</si>
  <si>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</si>
  <si>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</si>
  <si>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</si>
  <si>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</si>
  <si>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</si>
  <si>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</si>
  <si>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</si>
  <si>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</si>
  <si>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</si>
  <si>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</si>
  <si>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</si>
  <si>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</si>
  <si>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</si>
  <si>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</si>
  <si>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</si>
  <si>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</si>
  <si>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</si>
  <si>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</si>
  <si>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</si>
  <si>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</si>
  <si>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</si>
  <si>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</si>
  <si>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</si>
  <si>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</si>
  <si>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</si>
  <si>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</si>
  <si>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</si>
  <si>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</si>
  <si>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</si>
  <si>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</si>
  <si>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</si>
  <si>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</si>
  <si>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</si>
  <si>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</si>
  <si>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</si>
  <si>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</si>
  <si>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</si>
  <si>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</si>
  <si>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</si>
  <si>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</si>
  <si>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</si>
  <si>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</si>
  <si>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</si>
  <si>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</si>
  <si>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</si>
  <si>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</si>
  <si>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</si>
  <si>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</si>
  <si>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</si>
  <si>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</si>
  <si>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</si>
  <si>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</si>
  <si>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</si>
  <si>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</si>
  <si>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</si>
  <si>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</si>
  <si>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</si>
  <si>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</si>
  <si>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</si>
  <si>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</si>
  <si>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</si>
  <si>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</si>
  <si>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</si>
  <si>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</si>
  <si>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</si>
  <si>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</si>
  <si>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</si>
  <si>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</si>
  <si>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</si>
  <si>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</si>
  <si>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</si>
  <si>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</si>
  <si>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</si>
  <si>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</si>
  <si>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</si>
  <si>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</si>
  <si>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</si>
  <si>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</si>
  <si>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</si>
  <si>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</si>
  <si>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</si>
  <si>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</si>
  <si>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</si>
  <si>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</si>
  <si>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</si>
  <si>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</si>
  <si>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</si>
  <si>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</si>
  <si>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</si>
  <si>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</si>
  <si>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</si>
  <si>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</si>
  <si>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</si>
  <si>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</si>
  <si>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</si>
  <si>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</si>
  <si>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</si>
  <si>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</si>
  <si>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</si>
  <si>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</si>
  <si>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</si>
  <si>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</si>
  <si>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</si>
  <si>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</si>
  <si>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</si>
  <si>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</si>
  <si>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</si>
  <si>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</si>
  <si>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</si>
  <si>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</si>
  <si>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</si>
  <si>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</si>
  <si>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</si>
  <si>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</si>
  <si>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</si>
  <si>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</si>
  <si>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</si>
  <si>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</si>
  <si>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</si>
  <si>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</si>
  <si>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</si>
  <si>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</si>
  <si>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</si>
  <si>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</si>
  <si>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</si>
  <si>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</si>
  <si>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</si>
  <si>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</si>
  <si>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</si>
  <si>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</si>
  <si>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</si>
  <si>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</si>
  <si>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</si>
  <si>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</si>
  <si>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</si>
  <si>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</si>
  <si>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</si>
  <si>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</si>
  <si>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</si>
  <si>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</si>
  <si>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</si>
  <si>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</si>
  <si>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</si>
  <si>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</si>
  <si>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</si>
  <si>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</si>
  <si>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</si>
  <si>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</si>
  <si>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</si>
  <si>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</si>
  <si>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</si>
  <si>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</si>
  <si>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</si>
  <si>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</si>
  <si>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</si>
  <si>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</si>
  <si>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</si>
  <si>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</si>
  <si>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</si>
  <si>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</si>
  <si>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</si>
  <si>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</si>
  <si>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</si>
  <si>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</si>
  <si>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</si>
  <si>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</si>
  <si>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</si>
  <si>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</si>
  <si>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</si>
  <si>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</si>
  <si>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</si>
  <si>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</si>
  <si>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</si>
  <si>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</si>
  <si>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</si>
  <si>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</si>
  <si>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</si>
  <si>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</si>
  <si>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</si>
  <si>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</si>
  <si>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</si>
  <si>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</si>
  <si>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</si>
  <si>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</si>
  <si>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</si>
  <si>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</si>
  <si>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</si>
  <si>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</si>
  <si>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</si>
  <si>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</si>
  <si>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</si>
  <si>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</si>
  <si>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</si>
  <si>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</si>
  <si>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</si>
  <si>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</si>
  <si>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</si>
  <si>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</si>
  <si>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</si>
  <si>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</si>
  <si>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</si>
  <si>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</si>
  <si>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</si>
  <si>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</si>
  <si>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</si>
  <si>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</si>
  <si>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</si>
  <si>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</si>
  <si>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</si>
  <si>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</si>
  <si>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</si>
  <si>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</si>
  <si>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</si>
  <si>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</si>
  <si>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</si>
  <si>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</si>
  <si>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</si>
  <si>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</si>
  <si>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</si>
  <si>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</si>
  <si>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</si>
  <si>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</si>
  <si>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</si>
  <si>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</si>
  <si>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</si>
  <si>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</si>
  <si>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</si>
  <si>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</si>
  <si>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</si>
  <si>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</si>
  <si>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</si>
  <si>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</si>
  <si>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</si>
  <si>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</si>
  <si>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</si>
  <si>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</si>
  <si>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</si>
  <si>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</si>
  <si>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</si>
  <si>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</si>
  <si>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</si>
  <si>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</si>
  <si>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</si>
  <si>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</si>
  <si>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</si>
  <si>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</si>
  <si>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</si>
  <si>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</si>
  <si>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</si>
  <si>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</si>
  <si>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</si>
  <si>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</si>
  <si>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</si>
  <si>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</si>
  <si>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</si>
  <si>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</si>
  <si>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</si>
  <si>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</si>
  <si>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</si>
  <si>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</si>
  <si>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</si>
  <si>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</si>
  <si>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</si>
  <si>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</si>
  <si>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</si>
  <si>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</si>
  <si>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</si>
  <si>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</si>
  <si>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</si>
  <si>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</si>
  <si>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</si>
  <si>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</si>
  <si>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</si>
  <si>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</si>
  <si>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</si>
  <si>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</si>
  <si>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</si>
  <si>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</si>
  <si>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</si>
  <si>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</si>
  <si>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</si>
  <si>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</si>
  <si>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</si>
  <si>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</si>
  <si>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</si>
  <si>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</si>
  <si>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</si>
  <si>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</si>
  <si>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</si>
  <si>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</si>
  <si>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</si>
  <si>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</si>
  <si>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</si>
  <si>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</si>
  <si>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</si>
  <si>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</si>
  <si>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</si>
  <si>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</si>
  <si>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</si>
  <si>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</si>
  <si>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</si>
  <si>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</si>
  <si>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</si>
  <si>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</si>
  <si>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</si>
  <si>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</si>
  <si>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</si>
  <si>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</si>
  <si>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</si>
  <si>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</si>
  <si>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</si>
  <si>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</si>
  <si>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</si>
  <si>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</si>
  <si>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</si>
  <si>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</si>
  <si>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</si>
  <si>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</si>
  <si>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</si>
  <si>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</si>
  <si>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</si>
  <si>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</si>
  <si>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</si>
  <si>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</si>
  <si>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</si>
  <si>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</si>
  <si>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</si>
  <si>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</si>
  <si>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</si>
  <si>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</si>
  <si>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</si>
  <si>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</si>
  <si>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</si>
  <si>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</si>
  <si>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</si>
  <si>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</si>
  <si>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</si>
  <si>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</si>
  <si>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</si>
  <si>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</si>
  <si>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</si>
  <si>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</si>
  <si>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</si>
  <si>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</si>
  <si>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</si>
  <si>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</si>
  <si>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</si>
  <si>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</si>
  <si>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</si>
  <si>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</si>
  <si>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</si>
  <si>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</si>
  <si>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</si>
  <si>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</si>
  <si>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</si>
  <si>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</si>
  <si>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</si>
  <si>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</si>
  <si>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</si>
  <si>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</si>
  <si>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</si>
  <si>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</si>
  <si>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</si>
  <si>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</si>
  <si>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</si>
  <si>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</si>
  <si>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</si>
  <si>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</si>
  <si>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</si>
  <si>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</si>
  <si>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</si>
  <si>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</si>
  <si>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</si>
  <si>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</si>
  <si>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</si>
  <si>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</si>
  <si>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</si>
  <si>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</si>
  <si>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</si>
  <si>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</si>
  <si>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</si>
  <si>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</si>
  <si>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</si>
  <si>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</si>
  <si>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</si>
  <si>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</si>
  <si>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</si>
  <si>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</si>
  <si>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</si>
  <si>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</si>
  <si>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</si>
  <si>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</si>
  <si>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</si>
  <si>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</si>
  <si>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</si>
  <si>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</si>
  <si>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</si>
  <si>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</si>
  <si>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</si>
  <si>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</si>
  <si>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</si>
  <si>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</si>
  <si>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</si>
  <si>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</si>
  <si>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</si>
  <si>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</si>
  <si>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</si>
  <si>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</si>
  <si>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</si>
  <si>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</si>
  <si>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</si>
  <si>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</si>
  <si>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</si>
  <si>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</si>
  <si>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</si>
  <si>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</si>
  <si>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</si>
  <si>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</si>
  <si>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</si>
  <si>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</si>
  <si>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</si>
  <si>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</si>
  <si>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</si>
  <si>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</si>
  <si>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</si>
  <si>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</si>
  <si>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</si>
  <si>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</si>
  <si>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</si>
  <si>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</si>
  <si>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</si>
  <si>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</si>
  <si>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</si>
  <si>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</si>
  <si>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</si>
  <si>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</si>
  <si>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</si>
  <si>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</si>
  <si>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</si>
  <si>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</si>
  <si>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</si>
  <si>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</si>
  <si>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</si>
  <si>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</si>
  <si>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</si>
  <si>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</si>
  <si>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</si>
  <si>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</si>
  <si>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</si>
  <si>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</si>
  <si>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</si>
  <si>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</si>
  <si>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</si>
  <si>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</si>
  <si>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</si>
  <si>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</si>
  <si>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</si>
  <si>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</si>
  <si>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</si>
  <si>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</si>
  <si>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</si>
  <si>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</si>
  <si>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</si>
  <si>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</si>
  <si>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</si>
  <si>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</si>
  <si>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</si>
  <si>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</si>
  <si>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</si>
  <si>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</si>
  <si>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</si>
  <si>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</si>
  <si>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</si>
  <si>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</si>
  <si>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</si>
  <si>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</si>
  <si>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</si>
  <si>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</si>
  <si>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</si>
  <si>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</si>
  <si>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</si>
  <si>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</si>
  <si>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</si>
  <si>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</si>
  <si>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</si>
  <si>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</si>
  <si>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</si>
  <si>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</si>
  <si>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</si>
  <si>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</si>
  <si>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</si>
  <si>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</si>
  <si>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</si>
  <si>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</si>
  <si>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</si>
  <si>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</si>
  <si>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</si>
  <si>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</si>
  <si>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</si>
  <si>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</si>
  <si>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</si>
  <si>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</si>
  <si>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</si>
  <si>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</si>
  <si>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</si>
  <si>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</si>
  <si>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</si>
  <si>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</si>
  <si>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</si>
  <si>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</si>
  <si>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</si>
  <si>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</si>
  <si>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</si>
  <si>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</si>
  <si>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</si>
  <si>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</si>
  <si>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</si>
  <si>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</si>
  <si>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</si>
  <si>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</si>
  <si>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</si>
  <si>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</si>
  <si>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</si>
  <si>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</si>
  <si>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</si>
  <si>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</si>
  <si>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</si>
  <si>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</si>
  <si>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</si>
  <si>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</si>
  <si>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</si>
  <si>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</si>
  <si>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</si>
  <si>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</si>
  <si>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</si>
  <si>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</si>
  <si>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</si>
  <si>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</si>
  <si>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</si>
  <si>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</si>
  <si>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</si>
  <si>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</si>
  <si>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</si>
  <si>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</si>
  <si>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</si>
  <si>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</si>
  <si>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</si>
  <si>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</si>
  <si>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</si>
  <si>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</si>
  <si>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</si>
  <si>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</si>
  <si>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</si>
  <si>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</si>
  <si>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</si>
  <si>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</si>
  <si>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</si>
  <si>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</si>
  <si>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</si>
  <si>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</si>
  <si>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</si>
  <si>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</si>
  <si>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</si>
  <si>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</si>
  <si>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</si>
  <si>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</si>
  <si>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</si>
  <si>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</si>
  <si>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</si>
  <si>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</si>
  <si>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</si>
  <si>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</si>
  <si>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</si>
  <si>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</si>
  <si>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</si>
  <si>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</si>
  <si>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</si>
  <si>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</si>
  <si>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</si>
  <si>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</si>
  <si>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</si>
  <si>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</si>
  <si>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</si>
  <si>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</si>
  <si>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</si>
  <si>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</si>
  <si>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</si>
  <si>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</si>
  <si>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</si>
  <si>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</si>
  <si>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</si>
  <si>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</si>
  <si>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</si>
  <si>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</si>
  <si>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</si>
  <si>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</si>
  <si>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</si>
  <si>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</si>
  <si>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</si>
  <si>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</si>
  <si>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</si>
  <si>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</si>
  <si>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</si>
  <si>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</si>
  <si>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</si>
  <si>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</si>
  <si>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</si>
  <si>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</si>
  <si>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</si>
  <si>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</si>
  <si>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</si>
  <si>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</si>
  <si>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</si>
  <si>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</si>
  <si>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</si>
  <si>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</si>
  <si>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</si>
  <si>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</si>
  <si>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</si>
  <si>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</si>
  <si>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</si>
  <si>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</si>
  <si>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</si>
  <si>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</si>
  <si>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</si>
  <si>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</si>
  <si>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</si>
  <si>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</si>
  <si>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</si>
  <si>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</si>
  <si>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</si>
  <si>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</si>
  <si>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</si>
  <si>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</si>
  <si>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</si>
  <si>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</si>
  <si>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</si>
  <si>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</si>
  <si>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</si>
  <si>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</si>
  <si>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</si>
  <si>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</si>
  <si>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</si>
  <si>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</si>
  <si>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</si>
  <si>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</si>
  <si>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</si>
  <si>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</si>
  <si>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</si>
  <si>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</si>
  <si>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</si>
  <si>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</si>
  <si>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</si>
  <si>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</si>
  <si>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</si>
  <si>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</si>
  <si>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</si>
  <si>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</si>
  <si>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</si>
  <si>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</si>
  <si>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</si>
  <si>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</si>
  <si>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</si>
  <si>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</si>
  <si>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</si>
  <si>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</si>
  <si>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</si>
  <si>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</si>
  <si>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</si>
  <si>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</si>
  <si>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</si>
  <si>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</si>
  <si>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</si>
  <si>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</si>
  <si>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</si>
  <si>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</si>
  <si>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</si>
  <si>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</si>
  <si>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</si>
  <si>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</si>
  <si>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</si>
  <si>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</si>
  <si>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</si>
  <si>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</si>
  <si>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</si>
  <si>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</si>
  <si>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</si>
  <si>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</si>
  <si>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</si>
  <si>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</si>
  <si>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</si>
  <si>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</si>
  <si>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</si>
  <si>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</si>
  <si>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</si>
  <si>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</si>
  <si>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</si>
  <si>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</si>
  <si>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</si>
  <si>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</si>
  <si>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</si>
  <si>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</si>
  <si>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</si>
  <si>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</si>
  <si>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</si>
  <si>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</si>
  <si>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</si>
  <si>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</si>
  <si>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</si>
  <si>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</si>
  <si>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</si>
  <si>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</si>
  <si>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</si>
  <si>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</si>
  <si>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</si>
  <si>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</si>
  <si>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</si>
  <si>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</si>
  <si>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</si>
  <si>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</si>
  <si>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</si>
  <si>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</si>
  <si>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</si>
  <si>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</si>
  <si>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</si>
  <si>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</si>
  <si>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</si>
  <si>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</si>
  <si>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</si>
  <si>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</si>
  <si>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</si>
  <si>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</si>
  <si>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</si>
  <si>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</si>
  <si>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</si>
  <si>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</si>
  <si>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</si>
  <si>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</si>
  <si>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</si>
  <si>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</si>
  <si>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</si>
  <si>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</si>
  <si>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</si>
  <si>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</si>
  <si>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</si>
  <si>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</si>
  <si>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</si>
  <si>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</si>
  <si>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</si>
  <si>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</si>
  <si>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</si>
  <si>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</si>
  <si>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</si>
  <si>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</si>
  <si>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</si>
  <si>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</si>
  <si>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</si>
  <si>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</si>
  <si>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</si>
  <si>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</si>
  <si>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</si>
  <si>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</si>
  <si>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</si>
  <si>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</si>
  <si>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</si>
  <si>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</si>
  <si>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</si>
  <si>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</si>
  <si>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</si>
  <si>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</si>
  <si>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</si>
  <si>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</si>
  <si>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</si>
  <si>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</si>
  <si>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</si>
  <si>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</si>
  <si>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</si>
  <si>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</si>
  <si>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</si>
  <si>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</si>
  <si>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</si>
  <si>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</si>
  <si>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</si>
  <si>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</si>
  <si>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</si>
  <si>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</si>
  <si>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</si>
  <si>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</si>
  <si>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</si>
  <si>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</si>
  <si>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</si>
  <si>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</si>
  <si>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</si>
  <si>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</si>
  <si>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</si>
  <si>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</si>
  <si>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</si>
  <si>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</si>
  <si>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</si>
  <si>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</si>
  <si>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</si>
  <si>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</si>
  <si>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</si>
  <si>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</si>
  <si>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</si>
  <si>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</si>
  <si>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</si>
  <si>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</si>
  <si>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</si>
  <si>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</si>
  <si>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</si>
  <si>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</si>
  <si>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</si>
  <si>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</si>
  <si>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</si>
  <si>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</si>
  <si>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</si>
  <si>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</si>
  <si>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</si>
  <si>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</si>
  <si>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</si>
  <si>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</si>
  <si>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</si>
  <si>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</si>
  <si>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</si>
  <si>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</si>
  <si>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</si>
  <si>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</si>
  <si>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</si>
  <si>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</si>
  <si>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</si>
  <si>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</si>
  <si>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</si>
  <si>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</si>
  <si>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</si>
  <si>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</si>
  <si>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</si>
  <si>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</si>
  <si>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</si>
  <si>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</si>
  <si>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</si>
  <si>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</si>
  <si>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</si>
  <si>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</si>
  <si>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</si>
  <si>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</si>
  <si>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</si>
  <si>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</si>
  <si>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</si>
  <si>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</si>
  <si>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</si>
  <si>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</si>
  <si>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</si>
  <si>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</si>
  <si>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</si>
  <si>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</si>
  <si>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</si>
  <si>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</si>
  <si>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</si>
  <si>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</si>
  <si>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</si>
  <si>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</si>
  <si>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</si>
  <si>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</si>
  <si>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</si>
  <si>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</si>
  <si>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</si>
  <si>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</si>
  <si>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</si>
  <si>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</si>
  <si>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</si>
  <si>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</si>
  <si>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</si>
  <si>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</si>
  <si>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</si>
  <si>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</si>
  <si>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</si>
  <si>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</si>
  <si>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</si>
  <si>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</si>
  <si>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</si>
  <si>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</si>
  <si>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</si>
  <si>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</si>
  <si>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</si>
  <si>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</si>
  <si>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</si>
  <si>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</si>
  <si>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</si>
  <si>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</si>
  <si>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</si>
  <si>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</si>
  <si>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</si>
  <si>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</si>
  <si>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</si>
  <si>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</si>
  <si>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</si>
  <si>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</si>
  <si>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</si>
  <si>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</si>
  <si>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</si>
  <si>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</si>
  <si>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</si>
  <si>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</si>
  <si>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</si>
  <si>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</si>
  <si>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</si>
  <si>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</si>
  <si>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</si>
  <si>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</si>
  <si>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</si>
  <si>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</si>
  <si>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</si>
  <si>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</si>
  <si>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</si>
  <si>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</si>
  <si>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</si>
  <si>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</si>
  <si>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</si>
  <si>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</si>
  <si>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</si>
  <si>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</si>
  <si>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</si>
  <si>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</si>
  <si>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</si>
  <si>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</si>
  <si>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</si>
  <si>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</si>
  <si>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</si>
  <si>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</si>
  <si>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</si>
  <si>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</si>
  <si>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</si>
  <si>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</si>
  <si>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</si>
  <si>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</si>
  <si>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</si>
  <si>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</si>
  <si>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</si>
  <si>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</si>
  <si>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</si>
  <si>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</si>
  <si>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</si>
  <si>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</si>
  <si>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</si>
  <si>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</si>
  <si>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</si>
  <si>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</si>
  <si>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</si>
  <si>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</si>
  <si>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</si>
  <si>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</si>
  <si>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</si>
  <si>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</si>
  <si>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</si>
  <si>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</si>
  <si>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</si>
  <si>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</si>
  <si>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</si>
  <si>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</si>
  <si>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</si>
  <si>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</si>
  <si>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</si>
  <si>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</si>
  <si>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</si>
  <si>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</si>
  <si>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</si>
  <si>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</si>
  <si>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</si>
  <si>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</si>
  <si>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</si>
  <si>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</si>
  <si>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</si>
  <si>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</si>
  <si>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</si>
  <si>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</si>
  <si>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</si>
  <si>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</si>
  <si>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</si>
  <si>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</si>
  <si>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</si>
  <si>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</si>
  <si>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</si>
  <si>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</si>
  <si>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</si>
  <si>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</si>
  <si>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</si>
  <si>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</si>
  <si>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</si>
  <si>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</si>
  <si>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</si>
  <si>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</si>
  <si>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</si>
  <si>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</si>
  <si>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</si>
  <si>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</si>
  <si>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</si>
  <si>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</si>
  <si>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</si>
  <si>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</si>
  <si>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</si>
  <si>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</si>
  <si>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</si>
  <si>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</si>
  <si>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</si>
  <si>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</si>
  <si>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</si>
  <si>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</si>
  <si>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</si>
  <si>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</si>
  <si>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</si>
  <si>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</si>
  <si>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</si>
  <si>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</si>
  <si>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</si>
  <si>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</si>
  <si>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</si>
  <si>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</si>
  <si>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</si>
  <si>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</si>
  <si>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</si>
  <si>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</si>
  <si>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</si>
  <si>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</si>
  <si>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</si>
  <si>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</si>
  <si>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</si>
  <si>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</si>
  <si>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</si>
  <si>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</si>
  <si>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</si>
  <si>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</si>
  <si>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</si>
  <si>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</si>
  <si>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</si>
  <si>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</si>
  <si>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</si>
  <si>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</si>
  <si>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</si>
  <si>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</si>
  <si>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</si>
  <si>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</si>
  <si>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</si>
  <si>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</si>
  <si>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</si>
  <si>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</si>
  <si>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</si>
  <si>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</si>
  <si>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</si>
  <si>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</si>
  <si>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</si>
  <si>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</si>
  <si>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</si>
  <si>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</si>
  <si>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</si>
  <si>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</si>
  <si>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</si>
  <si>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</si>
  <si>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</si>
  <si>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</si>
  <si>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</si>
  <si>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</si>
  <si>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</si>
  <si>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</si>
  <si>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</si>
  <si>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</si>
  <si>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</si>
  <si>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</si>
  <si>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</si>
  <si>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</si>
  <si>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</si>
  <si>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</si>
  <si>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</si>
  <si>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</si>
  <si>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</si>
  <si>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</si>
  <si>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</si>
  <si>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</si>
  <si>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</si>
  <si>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</si>
  <si>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</si>
  <si>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</si>
  <si>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</si>
  <si>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</si>
  <si>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</si>
  <si>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</si>
  <si>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</si>
  <si>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</si>
  <si>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</si>
  <si>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</si>
  <si>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</si>
  <si>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</si>
  <si>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</si>
  <si>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</si>
  <si>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</si>
  <si>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</si>
  <si>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</si>
  <si>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</si>
  <si>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</si>
  <si>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</si>
  <si>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</si>
  <si>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</si>
  <si>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</si>
  <si>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</si>
  <si>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</si>
  <si>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</si>
  <si>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</si>
  <si>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</si>
  <si>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</si>
  <si>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</si>
  <si>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</si>
  <si>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</si>
  <si>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</si>
  <si>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</si>
  <si>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</si>
  <si>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</si>
  <si>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</si>
  <si>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</si>
  <si>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</si>
  <si>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</si>
  <si>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</si>
  <si>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</si>
  <si>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</si>
  <si>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</si>
  <si>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</si>
  <si>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</si>
  <si>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</si>
  <si>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</si>
  <si>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</si>
  <si>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</si>
  <si>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</si>
  <si>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</si>
  <si>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</si>
  <si>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</si>
  <si>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</si>
  <si>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</si>
  <si>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</si>
  <si>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</si>
  <si>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</si>
  <si>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</si>
  <si>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</si>
  <si>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</si>
  <si>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</si>
  <si>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</si>
  <si>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</si>
  <si>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</si>
  <si>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</si>
  <si>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</si>
  <si>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</si>
  <si>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</si>
  <si>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</si>
  <si>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</si>
  <si>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</si>
  <si>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</si>
  <si>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</si>
  <si>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</si>
  <si>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</si>
  <si>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</si>
  <si>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</si>
  <si>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</si>
  <si>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</si>
  <si>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</si>
  <si>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</si>
  <si>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</si>
  <si>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</si>
  <si>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</si>
  <si>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</si>
  <si>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</si>
  <si>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</si>
  <si>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</si>
  <si>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</si>
  <si>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</si>
  <si>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</si>
  <si>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</si>
  <si>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</si>
  <si>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</si>
  <si>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</si>
  <si>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</si>
  <si>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</si>
  <si>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</si>
  <si>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</si>
  <si>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</si>
  <si>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</si>
  <si>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</si>
  <si>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</si>
  <si>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</si>
  <si>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</si>
  <si>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</si>
  <si>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</si>
  <si>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</si>
  <si>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</si>
  <si>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</si>
  <si>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</si>
  <si>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</si>
  <si>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</si>
  <si>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</si>
  <si>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</si>
  <si>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</si>
  <si>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</si>
  <si>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</si>
  <si>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</si>
  <si>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</si>
  <si>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</si>
  <si>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</si>
  <si>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</si>
  <si>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</si>
  <si>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</si>
  <si>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</si>
  <si>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</si>
  <si>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</si>
  <si>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</si>
  <si>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</si>
  <si>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</si>
  <si>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</si>
  <si>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</si>
  <si>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</si>
  <si>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</si>
  <si>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</si>
  <si>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</si>
  <si>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</si>
  <si>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</si>
  <si>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</si>
  <si>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</si>
  <si>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</si>
  <si>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</si>
  <si>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</si>
  <si>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</si>
  <si>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</si>
  <si>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</si>
  <si>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</si>
  <si>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</si>
  <si>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</si>
  <si>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</si>
  <si>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</si>
  <si>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</si>
  <si>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</si>
  <si>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</si>
  <si>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</si>
  <si>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</si>
  <si>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</si>
  <si>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</si>
  <si>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</si>
  <si>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</si>
  <si>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</si>
  <si>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</si>
  <si>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</si>
  <si>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</si>
  <si>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</si>
  <si>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</si>
  <si>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</si>
  <si>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</si>
  <si>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</si>
  <si>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</si>
  <si>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</si>
  <si>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</si>
  <si>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</si>
  <si>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</si>
  <si>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</si>
  <si>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</si>
  <si>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</si>
  <si>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</si>
  <si>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</si>
  <si>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</si>
  <si>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</si>
  <si>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</si>
  <si>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</si>
  <si>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</si>
  <si>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</si>
  <si>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</si>
  <si>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</si>
  <si>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</si>
  <si>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</si>
  <si>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</si>
  <si>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</si>
  <si>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</si>
  <si>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</si>
  <si>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</si>
  <si>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</si>
  <si>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</si>
  <si>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</si>
  <si>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</si>
  <si>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</si>
  <si>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</si>
  <si>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</si>
  <si>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</si>
  <si>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</si>
  <si>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</si>
  <si>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</si>
  <si>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</si>
  <si>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</si>
  <si>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</si>
  <si>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</si>
  <si>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</si>
  <si>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</si>
  <si>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</si>
  <si>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</si>
  <si>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</si>
  <si>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</si>
  <si>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</si>
  <si>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</si>
  <si>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</si>
  <si>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</si>
  <si>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</si>
  <si>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</si>
  <si>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</si>
  <si>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</si>
  <si>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</si>
  <si>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</si>
  <si>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</si>
  <si>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</si>
  <si>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</si>
  <si>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</si>
  <si>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</si>
  <si>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</si>
  <si>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</si>
  <si>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</si>
  <si>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</si>
  <si>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</si>
  <si>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</si>
  <si>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</si>
  <si>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</si>
  <si>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</si>
  <si>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</si>
  <si>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</si>
  <si>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</si>
  <si>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</si>
  <si>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</si>
  <si>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</si>
  <si>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</si>
  <si>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</si>
  <si>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</si>
  <si>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</si>
  <si>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</si>
  <si>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</si>
  <si>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</si>
  <si>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</si>
  <si>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</si>
  <si>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</si>
  <si>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</si>
  <si>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</si>
  <si>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</si>
  <si>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</si>
  <si>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</si>
  <si>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</si>
  <si>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</si>
  <si>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</si>
  <si>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</si>
  <si>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</si>
  <si>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</si>
  <si>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</si>
  <si>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</si>
  <si>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</si>
  <si>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</si>
  <si>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</si>
  <si>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</si>
  <si>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</si>
  <si>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</si>
  <si>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</si>
  <si>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</si>
  <si>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</si>
  <si>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</si>
  <si>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</si>
  <si>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</si>
  <si>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</si>
  <si>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</si>
  <si>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</si>
  <si>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</si>
  <si>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</si>
  <si>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</si>
  <si>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</si>
  <si>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</si>
  <si>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</si>
  <si>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</si>
  <si>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</si>
  <si>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</si>
  <si>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</si>
  <si>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</si>
  <si>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</si>
  <si>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</si>
  <si>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</si>
  <si>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</si>
  <si>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</si>
  <si>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</si>
  <si>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</si>
  <si>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</si>
  <si>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</si>
  <si>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</si>
  <si>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</si>
  <si>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</si>
  <si>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</si>
  <si>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</si>
  <si>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</si>
  <si>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</si>
  <si>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</si>
  <si>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</si>
  <si>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</si>
  <si>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</si>
  <si>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</si>
  <si>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</si>
  <si>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</si>
  <si>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</si>
  <si>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</si>
  <si>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</si>
  <si>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</si>
  <si>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</si>
  <si>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</si>
  <si>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</si>
  <si>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</si>
  <si>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</si>
  <si>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</si>
  <si>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</si>
  <si>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</si>
  <si>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</si>
  <si>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</si>
  <si>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</si>
  <si>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</si>
  <si>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</si>
  <si>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</si>
  <si>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</si>
  <si>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</si>
  <si>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</si>
  <si>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</si>
  <si>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</si>
  <si>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</si>
  <si>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</si>
  <si>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</si>
  <si>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</si>
  <si>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</si>
  <si>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</si>
  <si>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</si>
  <si>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</si>
  <si>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</si>
  <si>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</si>
  <si>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</si>
  <si>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</si>
  <si>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</si>
  <si>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</si>
  <si>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</si>
  <si>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</si>
  <si>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</si>
  <si>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</si>
  <si>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</si>
  <si>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</si>
  <si>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</si>
  <si>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</si>
  <si>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</si>
  <si>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</si>
  <si>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</si>
  <si>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</si>
  <si>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</si>
  <si>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</si>
  <si>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</si>
  <si>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</si>
  <si>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</si>
  <si>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</si>
  <si>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</si>
  <si>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</si>
  <si>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</si>
  <si>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</si>
  <si>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</si>
  <si>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</si>
  <si>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</si>
  <si>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</si>
  <si>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</si>
  <si>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</si>
  <si>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</si>
  <si>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</si>
  <si>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</si>
  <si>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</si>
  <si>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</si>
  <si>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</si>
  <si>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</si>
  <si>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</si>
  <si>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</si>
  <si>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</si>
  <si>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</si>
  <si>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</si>
  <si>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</si>
  <si>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</si>
  <si>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</si>
  <si>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</si>
  <si>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</si>
  <si>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</si>
  <si>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</si>
  <si>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</si>
  <si>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</si>
  <si>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</si>
  <si>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</si>
  <si>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</si>
  <si>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</si>
  <si>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</si>
  <si>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</si>
  <si>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</si>
  <si>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</si>
  <si>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</si>
  <si>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</si>
  <si>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</si>
  <si>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</si>
  <si>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</si>
  <si>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</si>
  <si>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</si>
  <si>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</si>
  <si>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</si>
  <si>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</si>
  <si>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</si>
  <si>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</si>
  <si>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</si>
  <si>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</si>
  <si>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</si>
  <si>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</si>
  <si>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</si>
  <si>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</si>
  <si>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</si>
  <si>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</si>
  <si>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</si>
  <si>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</si>
  <si>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</si>
  <si>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</si>
  <si>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</si>
  <si>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</si>
  <si>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</si>
  <si>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</si>
  <si>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</si>
  <si>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</si>
  <si>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</si>
  <si>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</si>
  <si>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</si>
  <si>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</si>
  <si>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</si>
  <si>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</si>
  <si>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</si>
  <si>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</si>
  <si>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</si>
  <si>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</si>
  <si>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</si>
  <si>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</si>
  <si>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</si>
  <si>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</si>
  <si>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</si>
  <si>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</si>
  <si>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</si>
  <si>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</si>
  <si>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</si>
  <si>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</si>
  <si>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</si>
  <si>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</si>
  <si>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</si>
  <si>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</si>
  <si>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</si>
  <si>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</si>
  <si>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</si>
  <si>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</si>
  <si>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</si>
  <si>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</si>
  <si>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</si>
  <si>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</si>
  <si>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</si>
  <si>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</si>
  <si>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</si>
  <si>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</si>
  <si>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</si>
  <si>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</si>
  <si>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</si>
  <si>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</si>
  <si>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</si>
  <si>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</si>
  <si>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</si>
  <si>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</si>
  <si>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</si>
  <si>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</si>
  <si>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</si>
  <si>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</si>
  <si>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</si>
  <si>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</si>
  <si>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</si>
  <si>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</si>
  <si>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</si>
  <si>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</si>
  <si>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</si>
  <si>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</si>
  <si>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</si>
  <si>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</si>
  <si>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</si>
  <si>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</si>
  <si>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</si>
  <si>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</si>
  <si>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</si>
  <si>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</si>
  <si>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</si>
  <si>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</si>
  <si>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</si>
  <si>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</si>
  <si>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</si>
  <si>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</si>
  <si>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</si>
  <si>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</si>
  <si>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</si>
  <si>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</si>
  <si>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</si>
  <si>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</si>
  <si>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</si>
  <si>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</si>
  <si>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</si>
  <si>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</si>
  <si>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</si>
  <si>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</si>
  <si>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</si>
  <si>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</si>
  <si>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</si>
  <si>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</si>
  <si>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</si>
  <si>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</si>
  <si>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</si>
  <si>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</si>
  <si>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</si>
  <si>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</si>
  <si>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</si>
  <si>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</si>
  <si>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</si>
  <si>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</si>
  <si>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</si>
  <si>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</si>
  <si>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</si>
  <si>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</si>
  <si>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</si>
  <si>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</si>
  <si>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</si>
  <si>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</si>
  <si>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</si>
  <si>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</si>
  <si>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</si>
  <si>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</si>
  <si>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</si>
  <si>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</si>
  <si>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</si>
  <si>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</si>
  <si>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</si>
  <si>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</si>
  <si>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</si>
  <si>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</si>
  <si>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</si>
  <si>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</si>
  <si>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</si>
  <si>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</si>
  <si>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</si>
  <si>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</si>
  <si>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</si>
  <si>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</si>
  <si>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</si>
  <si>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</si>
  <si>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</si>
  <si>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</si>
  <si>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</si>
  <si>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</si>
  <si>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</si>
  <si>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</si>
  <si>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</si>
  <si>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</si>
  <si>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</si>
  <si>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</si>
  <si>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</si>
  <si>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</si>
  <si>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</si>
  <si>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</si>
  <si>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</si>
  <si>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</si>
  <si>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</si>
  <si>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</si>
  <si>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</si>
  <si>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</si>
  <si>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</si>
  <si>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</si>
  <si>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</si>
  <si>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</si>
  <si>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</si>
  <si>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</si>
  <si>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</si>
  <si>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</si>
  <si>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</si>
  <si>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</si>
  <si>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</si>
  <si>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</si>
  <si>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</si>
  <si>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</si>
  <si>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</si>
  <si>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</si>
  <si>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</si>
  <si>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</si>
  <si>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</si>
  <si>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</si>
  <si>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</si>
  <si>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</si>
  <si>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</si>
  <si>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</si>
  <si>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</si>
  <si>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</si>
  <si>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</si>
  <si>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</si>
  <si>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</si>
  <si>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</si>
  <si>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</si>
  <si>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</si>
  <si>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</si>
  <si>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</si>
  <si>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</si>
  <si>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</si>
  <si>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</si>
  <si>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</si>
  <si>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</si>
  <si>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</si>
  <si>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</si>
  <si>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</si>
  <si>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</si>
  <si>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</si>
  <si>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</si>
  <si>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</si>
  <si>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</si>
  <si>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</si>
  <si>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</si>
  <si>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</si>
  <si>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</si>
  <si>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</si>
  <si>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</si>
  <si>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</si>
  <si>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</si>
  <si>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</si>
  <si>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</si>
  <si>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</si>
  <si>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</si>
  <si>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</si>
  <si>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</si>
  <si>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</si>
  <si>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</si>
  <si>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</si>
  <si>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</si>
  <si>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</si>
  <si>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</si>
  <si>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</si>
  <si>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</si>
  <si>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</si>
  <si>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</si>
  <si>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</si>
  <si>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</si>
  <si>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</si>
  <si>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</si>
  <si>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</si>
  <si>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</si>
  <si>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</si>
  <si>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</si>
  <si>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</si>
  <si>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</si>
  <si>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</si>
  <si>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</si>
  <si>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</si>
  <si>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</si>
  <si>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</si>
  <si>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</si>
  <si>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</si>
  <si>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</si>
  <si>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</si>
  <si>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</si>
  <si>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</si>
  <si>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</si>
  <si>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</si>
  <si>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</si>
  <si>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</si>
  <si>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</si>
  <si>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</si>
  <si>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</si>
  <si>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</si>
  <si>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</si>
  <si>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</si>
  <si>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</si>
  <si>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</si>
  <si>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</si>
  <si>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</si>
  <si>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</si>
  <si>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</si>
  <si>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</si>
  <si>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</si>
  <si>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</si>
  <si>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</si>
  <si>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</si>
  <si>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</si>
  <si>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</si>
  <si>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</si>
  <si>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</si>
  <si>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</si>
  <si>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</si>
  <si>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</si>
  <si>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</si>
  <si>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</si>
  <si>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</si>
  <si>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</si>
  <si>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</si>
  <si>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</si>
  <si>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</si>
  <si>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</si>
  <si>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</si>
  <si>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</si>
  <si>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</si>
  <si>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</si>
  <si>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</si>
  <si>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</si>
  <si>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</si>
  <si>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</si>
  <si>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</si>
  <si>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</si>
  <si>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</si>
  <si>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</si>
  <si>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</si>
  <si>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</si>
  <si>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</si>
  <si>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</si>
  <si>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</si>
  <si>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</si>
  <si>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</si>
  <si>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</si>
  <si>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</si>
  <si>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</si>
  <si>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</si>
  <si>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</si>
  <si>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</si>
  <si>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</si>
  <si>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</si>
  <si>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</si>
  <si>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</si>
  <si>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</si>
  <si>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</si>
  <si>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</si>
  <si>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</si>
  <si>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</si>
  <si>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</si>
  <si>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</si>
  <si>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</si>
  <si>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</si>
  <si>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</si>
  <si>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</si>
  <si>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</si>
  <si>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</si>
  <si>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</si>
  <si>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</si>
  <si>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</si>
  <si>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</si>
  <si>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</si>
  <si>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</si>
  <si>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</si>
  <si>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</si>
  <si>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</si>
  <si>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</si>
  <si>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</si>
  <si>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</si>
  <si>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</si>
  <si>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</si>
  <si>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</si>
  <si>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</si>
  <si>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</si>
  <si>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</si>
  <si>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</si>
  <si>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</si>
  <si>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</si>
  <si>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</si>
  <si>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</si>
  <si>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</si>
  <si>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</si>
  <si>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</si>
  <si>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</si>
  <si>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</si>
  <si>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</si>
  <si>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</si>
  <si>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</si>
  <si>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</si>
  <si>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</si>
  <si>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</si>
  <si>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</si>
  <si>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</si>
  <si>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</si>
  <si>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</si>
  <si>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</si>
  <si>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</si>
  <si>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</si>
  <si>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</si>
  <si>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</si>
  <si>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</si>
  <si>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</si>
  <si>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</si>
  <si>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</si>
  <si>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</si>
  <si>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</si>
  <si>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</si>
  <si>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</si>
  <si>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</si>
  <si>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</si>
  <si>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</si>
  <si>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</si>
  <si>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</si>
  <si>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</si>
  <si>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</si>
  <si>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</si>
  <si>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</si>
  <si>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</si>
  <si>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</si>
  <si>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</si>
  <si>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</si>
  <si>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</si>
  <si>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</si>
  <si>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</si>
  <si>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</si>
  <si>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</si>
  <si>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</si>
  <si>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</si>
  <si>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</si>
  <si>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</si>
  <si>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</si>
  <si>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</si>
  <si>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</si>
  <si>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</si>
  <si>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</si>
  <si>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</si>
  <si>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</si>
  <si>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</si>
  <si>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</si>
  <si>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</si>
  <si>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</si>
  <si>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</si>
  <si>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</si>
  <si>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</si>
  <si>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</si>
  <si>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</si>
  <si>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</si>
  <si>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</si>
  <si>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</si>
  <si>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</si>
  <si>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</si>
  <si>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</si>
  <si>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</si>
  <si>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</si>
  <si>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</si>
  <si>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</si>
  <si>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</si>
  <si>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</si>
  <si>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</si>
  <si>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</si>
  <si>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</si>
  <si>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</si>
  <si>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</si>
  <si>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</si>
  <si>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</si>
  <si>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</si>
  <si>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</si>
  <si>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</si>
  <si>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</si>
  <si>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</si>
  <si>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</si>
  <si>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</si>
  <si>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</si>
  <si>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</si>
  <si>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</si>
  <si>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</si>
  <si>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</si>
  <si>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</si>
  <si>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</si>
  <si>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</si>
  <si>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</si>
  <si>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</si>
  <si>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</si>
  <si>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</si>
  <si>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</si>
  <si>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</si>
  <si>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</si>
  <si>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</si>
  <si>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</si>
  <si>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</si>
  <si>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</si>
  <si>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</si>
  <si>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</si>
  <si>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</si>
  <si>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</si>
  <si>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</si>
  <si>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</si>
  <si>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</si>
  <si>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</si>
  <si>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</si>
  <si>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</si>
  <si>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</si>
  <si>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</si>
  <si>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</si>
  <si>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</si>
  <si>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</si>
  <si>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</si>
  <si>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</si>
  <si>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</si>
  <si>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</si>
  <si>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</si>
  <si>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</si>
  <si>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</si>
  <si>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</si>
  <si>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</si>
  <si>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</si>
  <si>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</si>
  <si>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</si>
  <si>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</si>
  <si>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</si>
  <si>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</si>
  <si>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</si>
  <si>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</si>
  <si>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</si>
  <si>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</si>
  <si>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</si>
  <si>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</si>
  <si>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</si>
  <si>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</si>
  <si>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</si>
  <si>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</si>
  <si>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</si>
  <si>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</si>
  <si>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</si>
  <si>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</si>
  <si>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</si>
  <si>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</si>
  <si>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</si>
  <si>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</si>
  <si>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</si>
  <si>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</si>
  <si>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</si>
  <si>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</si>
  <si>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</si>
  <si>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</si>
  <si>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</si>
  <si>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</si>
  <si>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</si>
  <si>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</si>
  <si>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</si>
  <si>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</si>
  <si>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</si>
  <si>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</si>
  <si>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</si>
  <si>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</si>
  <si>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</si>
  <si>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</si>
  <si>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</si>
  <si>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</si>
  <si>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</si>
  <si>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</si>
  <si>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</si>
  <si>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</si>
  <si>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</si>
  <si>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</si>
  <si>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</si>
  <si>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</si>
  <si>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</si>
  <si>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</si>
  <si>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</si>
  <si>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</si>
  <si>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</si>
  <si>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</si>
  <si>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</si>
  <si>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</si>
  <si>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</si>
  <si>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</si>
  <si>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</si>
  <si>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</si>
  <si>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</si>
  <si>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</si>
  <si>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</si>
  <si>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</si>
  <si>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</si>
  <si>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</si>
  <si>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</si>
  <si>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</si>
  <si>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</si>
  <si>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</si>
  <si>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</si>
  <si>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</si>
  <si>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</si>
  <si>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</si>
  <si>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</si>
  <si>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</si>
  <si>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</si>
  <si>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</si>
  <si>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</si>
  <si>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</si>
  <si>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</si>
  <si>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</si>
  <si>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</si>
  <si>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</si>
  <si>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</si>
  <si>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</si>
  <si>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</si>
  <si>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</si>
  <si>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</si>
  <si>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</si>
  <si>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</si>
  <si>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</si>
  <si>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</si>
  <si>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</si>
  <si>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</si>
  <si>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</si>
  <si>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</si>
  <si>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</si>
  <si>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</si>
  <si>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</si>
  <si>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</si>
  <si>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</si>
  <si>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</si>
  <si>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</si>
  <si>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</si>
  <si>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</si>
  <si>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</si>
  <si>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</si>
  <si>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</si>
  <si>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</si>
  <si>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</si>
  <si>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</si>
  <si>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</si>
  <si>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</si>
  <si>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</si>
  <si>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</si>
  <si>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</si>
  <si>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</si>
  <si>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</si>
  <si>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</si>
  <si>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</si>
  <si>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</si>
  <si>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</si>
  <si>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</si>
  <si>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</si>
  <si>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</si>
  <si>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</si>
  <si>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</si>
  <si>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</si>
  <si>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</si>
  <si>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</si>
  <si>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</si>
  <si>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</si>
  <si>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</si>
  <si>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</si>
  <si>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</si>
  <si>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</si>
  <si>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</si>
  <si>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</si>
  <si>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</si>
  <si>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</si>
  <si>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</si>
  <si>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</si>
  <si>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</si>
  <si>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</si>
  <si>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</si>
  <si>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</si>
  <si>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</si>
  <si>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</si>
  <si>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</si>
  <si>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</si>
  <si>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</si>
  <si>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</si>
  <si>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</si>
  <si>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</si>
  <si>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</si>
  <si>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</si>
  <si>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</si>
  <si>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</si>
  <si>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</si>
  <si>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</si>
  <si>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</si>
  <si>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</si>
  <si>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</si>
  <si>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</si>
  <si>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</si>
  <si>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</si>
  <si>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</si>
  <si>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</si>
  <si>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</si>
  <si>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</si>
  <si>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</si>
  <si>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</si>
  <si>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</si>
  <si>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</si>
  <si>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</si>
  <si>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</si>
  <si>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</si>
  <si>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</si>
  <si>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</si>
  <si>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</si>
  <si>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</si>
  <si>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</si>
  <si>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</si>
  <si>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</si>
  <si>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</si>
  <si>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</si>
  <si>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</si>
  <si>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</si>
  <si>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</si>
  <si>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</si>
  <si>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</si>
  <si>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</si>
  <si>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</si>
  <si>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</si>
  <si>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</si>
  <si>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</si>
  <si>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</si>
  <si>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</si>
  <si>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</si>
  <si>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</si>
  <si>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</si>
  <si>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</si>
  <si>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</si>
  <si>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</si>
  <si>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</si>
  <si>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</si>
  <si>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</si>
  <si>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</si>
  <si>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</si>
  <si>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</si>
  <si>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</si>
  <si>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</si>
  <si>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</si>
  <si>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</si>
  <si>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</si>
  <si>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</si>
  <si>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</si>
  <si>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</si>
  <si>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</si>
  <si>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</si>
  <si>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</si>
  <si>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</si>
  <si>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</si>
  <si>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</si>
  <si>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</si>
  <si>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</si>
  <si>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</si>
  <si>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</si>
  <si>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</si>
  <si>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</si>
  <si>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</si>
  <si>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</si>
  <si>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</si>
  <si>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</si>
  <si>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</si>
  <si>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</si>
  <si>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</si>
  <si>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</si>
  <si>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</si>
  <si>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</si>
  <si>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</si>
  <si>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</si>
  <si>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</si>
  <si>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</si>
  <si>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</si>
  <si>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</si>
  <si>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</si>
  <si>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</si>
  <si>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</si>
  <si>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</si>
  <si>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</si>
  <si>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</si>
  <si>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</si>
  <si>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</si>
  <si>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</si>
  <si>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</si>
  <si>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</si>
  <si>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</si>
  <si>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</si>
  <si>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</si>
  <si>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</si>
  <si>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</si>
  <si>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</si>
  <si>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</si>
  <si>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</si>
  <si>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</si>
  <si>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</si>
  <si>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</si>
  <si>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</si>
  <si>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</si>
  <si>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</si>
  <si>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</si>
  <si>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</si>
  <si>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</si>
  <si>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</si>
  <si>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</si>
  <si>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</si>
  <si>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</si>
  <si>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</si>
  <si>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</si>
  <si>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</si>
  <si>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</si>
  <si>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</si>
  <si>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</si>
  <si>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</si>
  <si>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</si>
  <si>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</si>
  <si>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</si>
  <si>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</si>
  <si>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</si>
  <si>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</si>
  <si>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</si>
  <si>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</si>
  <si>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</si>
  <si>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</si>
  <si>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</si>
  <si>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</si>
  <si>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</si>
  <si>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</si>
  <si>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</si>
  <si>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</si>
  <si>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</si>
  <si>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</si>
  <si>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</si>
  <si>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</si>
  <si>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</si>
  <si>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</si>
  <si>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</si>
  <si>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</si>
  <si>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</si>
  <si>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</si>
  <si>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</si>
  <si>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</si>
  <si>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</si>
  <si>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</si>
  <si>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</si>
  <si>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</si>
  <si>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</si>
  <si>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</si>
  <si>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</si>
  <si>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</si>
  <si>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</si>
  <si>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</si>
  <si>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</si>
  <si>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</si>
  <si>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</si>
  <si>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</si>
  <si>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</si>
  <si>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</si>
  <si>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</si>
  <si>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</si>
  <si>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</si>
  <si>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</si>
  <si>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</si>
  <si>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</si>
  <si>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</si>
  <si>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</si>
  <si>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</si>
  <si>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</si>
  <si>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</si>
  <si>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</si>
  <si>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</si>
  <si>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</si>
  <si>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</si>
  <si>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</si>
  <si>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</si>
  <si>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</si>
  <si>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</si>
  <si>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</si>
  <si>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</si>
  <si>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</si>
  <si>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</si>
  <si>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</si>
  <si>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</si>
  <si>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</si>
  <si>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</si>
  <si>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</si>
  <si>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</si>
  <si>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</si>
  <si>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</si>
  <si>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</si>
  <si>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</si>
  <si>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</si>
  <si>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</si>
  <si>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</si>
  <si>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</si>
  <si>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</si>
  <si>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</si>
  <si>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</si>
  <si>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</si>
  <si>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</si>
  <si>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</si>
  <si>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</si>
  <si>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</si>
  <si>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</si>
  <si>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</si>
  <si>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</si>
  <si>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</si>
  <si>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</si>
  <si>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</si>
  <si>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</si>
  <si>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</si>
  <si>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</si>
  <si>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</si>
  <si>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</si>
  <si>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</si>
  <si>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</si>
  <si>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</si>
  <si>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</si>
  <si>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</si>
  <si>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</si>
  <si>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</si>
  <si>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</si>
  <si>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</si>
  <si>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</si>
  <si>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</si>
  <si>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</si>
  <si>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</si>
  <si>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</si>
  <si>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</si>
  <si>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</si>
  <si>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</si>
  <si>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</si>
  <si>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</si>
  <si>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</si>
  <si>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</si>
  <si>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</si>
  <si>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</si>
  <si>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</si>
  <si>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</si>
  <si>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</si>
  <si>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</si>
  <si>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</si>
  <si>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</si>
  <si>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</si>
  <si>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</si>
  <si>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</si>
  <si>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</si>
  <si>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</si>
  <si>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</si>
  <si>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</si>
  <si>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</si>
  <si>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</si>
  <si>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</si>
  <si>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</si>
  <si>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</si>
  <si>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</si>
  <si>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</si>
  <si>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</si>
  <si>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</si>
  <si>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</si>
  <si>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</si>
  <si>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</si>
  <si>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</si>
  <si>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</si>
  <si>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</si>
  <si>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</si>
  <si>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</si>
  <si>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</si>
  <si>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</si>
  <si>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</si>
  <si>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</si>
  <si>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</si>
  <si>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</si>
  <si>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</si>
  <si>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</si>
  <si>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</si>
  <si>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</si>
  <si>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</si>
  <si>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</si>
  <si>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</si>
  <si>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</si>
  <si>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</si>
  <si>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</si>
  <si>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</si>
  <si>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</si>
  <si>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</si>
  <si>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</si>
  <si>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</si>
  <si>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</si>
  <si>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</si>
  <si>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</si>
  <si>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</si>
  <si>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</si>
  <si>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</si>
  <si>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</si>
  <si>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</si>
  <si>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</si>
  <si>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</si>
  <si>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</si>
  <si>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</si>
  <si>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</si>
  <si>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</si>
  <si>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</si>
  <si>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</si>
  <si>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</si>
  <si>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</si>
  <si>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</si>
  <si>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</si>
  <si>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</si>
  <si>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</si>
  <si>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</si>
  <si>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</si>
  <si>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</si>
  <si>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</si>
  <si>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</si>
  <si>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</si>
  <si>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</si>
  <si>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</si>
  <si>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</si>
  <si>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</si>
  <si>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</si>
  <si>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</si>
  <si>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</si>
  <si>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</si>
  <si>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</si>
  <si>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</si>
  <si>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</si>
  <si>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</si>
  <si>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</si>
  <si>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</si>
  <si>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</si>
  <si>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</si>
  <si>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</si>
  <si>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</si>
  <si>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</si>
  <si>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</si>
  <si>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</si>
  <si>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</si>
  <si>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</si>
  <si>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</si>
  <si>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</si>
  <si>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</si>
  <si>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</si>
  <si>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</si>
  <si>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</si>
  <si>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</si>
  <si>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</si>
  <si>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</si>
  <si>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</si>
  <si>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</si>
  <si>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</si>
  <si>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</si>
  <si>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</si>
  <si>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</si>
  <si>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</si>
  <si>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</si>
  <si>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</si>
  <si>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</si>
  <si>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</si>
  <si>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</si>
  <si>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</si>
  <si>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</si>
  <si>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</si>
  <si>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</si>
  <si>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</si>
  <si>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</si>
  <si>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</si>
  <si>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</si>
  <si>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</si>
  <si>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</si>
  <si>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</si>
  <si>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</si>
  <si>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</si>
  <si>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</si>
  <si>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</si>
  <si>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</si>
  <si>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</si>
  <si>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</si>
  <si>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</si>
  <si>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</si>
  <si>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</si>
  <si>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</si>
  <si>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</si>
  <si>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</si>
  <si>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</si>
  <si>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</si>
  <si>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</si>
  <si>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</si>
  <si>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</si>
  <si>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</si>
  <si>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</si>
  <si>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</si>
  <si>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</si>
  <si>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</si>
  <si>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</si>
  <si>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</si>
  <si>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</si>
  <si>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</si>
  <si>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</si>
  <si>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</si>
  <si>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</si>
  <si>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</si>
  <si>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</si>
  <si>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</si>
  <si>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</si>
  <si>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</si>
  <si>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</si>
  <si>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</si>
  <si>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</si>
  <si>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</si>
  <si>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</si>
  <si>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</si>
  <si>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</si>
  <si>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</si>
  <si>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</si>
  <si>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</si>
  <si>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</si>
  <si>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</si>
  <si>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</si>
  <si>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</si>
  <si>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</si>
  <si>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</si>
  <si>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</si>
  <si>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</si>
  <si>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</si>
  <si>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</si>
  <si>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</si>
  <si>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</si>
  <si>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</si>
  <si>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</si>
  <si>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</si>
  <si>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</si>
  <si>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</si>
  <si>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</si>
  <si>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</si>
  <si>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</si>
  <si>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</si>
  <si>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</si>
  <si>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</si>
  <si>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</si>
  <si>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</si>
  <si>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</si>
  <si>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</si>
  <si>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</si>
  <si>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</si>
  <si>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</si>
  <si>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</si>
  <si>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</si>
  <si>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</si>
  <si>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</si>
  <si>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</si>
  <si>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</si>
  <si>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</si>
  <si>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</si>
  <si>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</si>
  <si>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</si>
  <si>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</si>
  <si>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</si>
  <si>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</si>
  <si>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</si>
  <si>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</si>
  <si>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</si>
  <si>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</si>
  <si>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</si>
  <si>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</si>
  <si>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</si>
  <si>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</si>
  <si>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</si>
  <si>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</si>
  <si>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</si>
  <si>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</si>
  <si>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</si>
  <si>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</si>
  <si>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</si>
  <si>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</si>
  <si>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</si>
  <si>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</si>
  <si>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</si>
  <si>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</si>
  <si>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</si>
  <si>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</si>
  <si>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</si>
  <si>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</si>
  <si>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</si>
  <si>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</si>
  <si>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</si>
  <si>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</si>
  <si>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</si>
  <si>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</si>
  <si>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</si>
  <si>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</si>
  <si>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</si>
  <si>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</si>
  <si>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</si>
  <si>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</si>
  <si>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</si>
  <si>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</si>
  <si>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</si>
  <si>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</si>
  <si>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</si>
  <si>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</si>
  <si>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</si>
  <si>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</si>
  <si>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</si>
  <si>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</si>
  <si>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</si>
  <si>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</si>
  <si>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</si>
  <si>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</si>
  <si>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</si>
  <si>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</si>
  <si>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</si>
  <si>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</si>
  <si>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</si>
  <si>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</si>
  <si>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</si>
  <si>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</si>
  <si>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</si>
  <si>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</si>
  <si>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</si>
  <si>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</si>
  <si>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</si>
  <si>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</si>
  <si>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</si>
  <si>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</si>
  <si>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</si>
  <si>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</si>
  <si>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</si>
  <si>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</si>
  <si>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</si>
  <si>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</si>
  <si>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</si>
  <si>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</si>
  <si>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</si>
  <si>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</si>
  <si>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</si>
  <si>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</si>
  <si>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</si>
  <si>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</si>
  <si>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</si>
  <si>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</si>
  <si>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</si>
  <si>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</si>
  <si>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</si>
  <si>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</si>
  <si>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</si>
  <si>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</si>
  <si>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</si>
  <si>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</si>
  <si>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</si>
  <si>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</si>
  <si>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</si>
  <si>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</si>
  <si>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</si>
  <si>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</si>
  <si>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</si>
  <si>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</si>
  <si>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</si>
  <si>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</si>
  <si>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</si>
  <si>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</si>
  <si>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</si>
  <si>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</si>
  <si>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</si>
  <si>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</si>
  <si>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</si>
  <si>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</si>
  <si>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</si>
  <si>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</si>
  <si>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</si>
  <si>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</si>
  <si>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</si>
  <si>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</si>
  <si>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</si>
  <si>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</si>
  <si>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</si>
  <si>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</si>
  <si>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</si>
  <si>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</si>
  <si>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</si>
  <si>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</si>
  <si>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</si>
  <si>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</si>
  <si>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</si>
  <si>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</si>
  <si>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</si>
  <si>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</si>
  <si>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</si>
  <si>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</si>
  <si>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</si>
  <si>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</si>
  <si>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</si>
  <si>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</si>
  <si>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</si>
  <si>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</si>
  <si>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</si>
  <si>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</si>
  <si>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</si>
  <si>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</si>
  <si>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</si>
  <si>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</si>
  <si>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</si>
  <si>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</si>
  <si>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</si>
  <si>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</si>
  <si>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</si>
  <si>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</si>
  <si>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</si>
  <si>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</si>
  <si>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</si>
  <si>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</si>
  <si>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</si>
  <si>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</si>
  <si>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</si>
  <si>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</si>
  <si>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</si>
  <si>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</si>
  <si>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</si>
  <si>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</si>
  <si>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</si>
  <si>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</si>
  <si>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</si>
  <si>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</si>
  <si>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</si>
  <si>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</si>
  <si>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</si>
  <si>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</si>
  <si>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</si>
  <si>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</si>
  <si>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</si>
  <si>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</si>
  <si>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</si>
  <si>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</si>
  <si>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</si>
  <si>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</si>
  <si>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</si>
  <si>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</si>
  <si>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</si>
  <si>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</si>
  <si>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</si>
  <si>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</si>
  <si>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</si>
  <si>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</si>
  <si>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</si>
  <si>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</si>
  <si>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</si>
  <si>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</si>
  <si>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</si>
  <si>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</si>
  <si>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</si>
  <si>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</si>
  <si>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</si>
  <si>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</si>
  <si>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</si>
  <si>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</si>
  <si>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</si>
  <si>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</si>
  <si>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</si>
  <si>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</si>
  <si>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</si>
  <si>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</si>
  <si>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</si>
  <si>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</si>
  <si>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</si>
  <si>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</si>
  <si>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</si>
  <si>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</si>
  <si>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</si>
  <si>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</si>
  <si>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</si>
  <si>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</si>
  <si>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</si>
  <si>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</si>
  <si>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</si>
  <si>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</si>
  <si>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</si>
  <si>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</si>
  <si>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</si>
  <si>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</si>
  <si>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</si>
  <si>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</si>
  <si>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</si>
  <si>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</si>
  <si>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</si>
  <si>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</si>
  <si>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</si>
  <si>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</si>
  <si>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</si>
  <si>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</si>
  <si>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</si>
  <si>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</si>
  <si>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</si>
  <si>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</si>
  <si>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</si>
  <si>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</si>
  <si>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</si>
  <si>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</si>
  <si>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</si>
  <si>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</si>
  <si>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</si>
  <si>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</si>
  <si>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</si>
  <si>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</si>
  <si>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</si>
  <si>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</si>
  <si>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</si>
  <si>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</si>
  <si>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</si>
  <si>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</si>
  <si>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</si>
  <si>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</si>
  <si>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</si>
  <si>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</si>
  <si>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</si>
  <si>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</si>
  <si>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</si>
  <si>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</si>
  <si>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</si>
  <si>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</si>
  <si>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</si>
  <si>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</si>
  <si>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</si>
  <si>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</si>
  <si>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</si>
  <si>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</si>
  <si>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</si>
  <si>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</si>
  <si>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</si>
  <si>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</si>
  <si>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</si>
  <si>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</si>
  <si>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</si>
  <si>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</si>
  <si>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</si>
  <si>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</si>
  <si>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</si>
  <si>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</si>
  <si>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</si>
  <si>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</si>
  <si>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</si>
  <si>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</si>
  <si>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</si>
  <si>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</si>
  <si>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</si>
  <si>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</si>
  <si>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</si>
  <si>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</si>
  <si>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</si>
  <si>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</si>
  <si>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</si>
  <si>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</si>
  <si>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</si>
  <si>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</si>
  <si>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</si>
  <si>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</si>
  <si>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</si>
  <si>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</si>
  <si>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</si>
  <si>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</si>
  <si>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</si>
  <si>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</si>
  <si>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</si>
  <si>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</si>
  <si>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</si>
  <si>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</si>
  <si>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</si>
  <si>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</si>
  <si>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</si>
  <si>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</si>
  <si>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</si>
  <si>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</si>
  <si>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</si>
  <si>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</si>
  <si>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</si>
  <si>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</si>
  <si>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</si>
  <si>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</si>
  <si>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</si>
  <si>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</si>
  <si>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</si>
  <si>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</si>
  <si>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</si>
  <si>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</si>
  <si>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</si>
  <si>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</si>
  <si>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</si>
  <si>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</si>
  <si>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</si>
  <si>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</si>
  <si>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</si>
  <si>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</si>
  <si>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</si>
  <si>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</si>
  <si>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</si>
  <si>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</si>
  <si>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</si>
  <si>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</si>
  <si>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</si>
  <si>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</si>
  <si>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</si>
  <si>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</si>
  <si>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</si>
  <si>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</si>
  <si>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</si>
  <si>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</si>
  <si>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</si>
  <si>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</si>
  <si>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</si>
  <si>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</si>
  <si>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</si>
  <si>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</si>
  <si>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</si>
  <si>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</si>
  <si>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</si>
  <si>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</si>
  <si>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</si>
  <si>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</si>
  <si>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</si>
  <si>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</si>
  <si>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</si>
  <si>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</si>
  <si>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</si>
  <si>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</si>
  <si>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</si>
  <si>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</si>
  <si>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</si>
  <si>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</si>
  <si>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</si>
  <si>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</si>
  <si>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</si>
  <si>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</si>
  <si>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</si>
  <si>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</si>
  <si>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</si>
  <si>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</si>
  <si>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</si>
  <si>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</si>
  <si>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</si>
  <si>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</si>
  <si>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</si>
  <si>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</si>
  <si>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</si>
  <si>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</si>
  <si>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</si>
  <si>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</si>
  <si>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</si>
  <si>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</si>
  <si>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</si>
  <si>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</si>
  <si>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</si>
  <si>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</si>
  <si>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</si>
  <si>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</si>
  <si>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</si>
  <si>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</si>
  <si>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</si>
  <si>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</si>
  <si>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</si>
  <si>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</si>
  <si>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</si>
  <si>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</si>
  <si>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</si>
  <si>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</si>
  <si>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</si>
  <si>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</si>
  <si>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</si>
  <si>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</si>
  <si>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</si>
  <si>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</si>
  <si>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</si>
  <si>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</si>
  <si>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</si>
  <si>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</si>
  <si>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</si>
  <si>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</si>
  <si>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</si>
  <si>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</si>
  <si>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</si>
  <si>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</si>
  <si>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</si>
  <si>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</si>
  <si>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</si>
  <si>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</si>
  <si>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</si>
  <si>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</si>
  <si>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</si>
  <si>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</si>
  <si>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</si>
  <si>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</si>
  <si>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</si>
  <si>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</si>
  <si>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</si>
  <si>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</si>
  <si>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</si>
  <si>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</si>
  <si>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</si>
  <si>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</si>
  <si>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</si>
  <si>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</si>
  <si>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</si>
  <si>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</si>
  <si>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</si>
  <si>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</si>
  <si>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</si>
  <si>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</si>
  <si>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</si>
  <si>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</si>
  <si>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</si>
  <si>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</si>
  <si>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</si>
  <si>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</si>
  <si>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</si>
  <si>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</si>
  <si>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</si>
  <si>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</si>
  <si>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</si>
  <si>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</si>
  <si>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</si>
  <si>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</si>
  <si>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</si>
  <si>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</si>
  <si>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</si>
  <si>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</si>
  <si>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</si>
  <si>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</si>
  <si>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</si>
  <si>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</si>
  <si>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</si>
  <si>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</si>
  <si>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</si>
  <si>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</si>
  <si>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</si>
  <si>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</si>
  <si>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</si>
  <si>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</si>
  <si>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</si>
  <si>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</si>
  <si>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</si>
  <si>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</si>
  <si>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</si>
  <si>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</si>
  <si>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</si>
  <si>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</si>
  <si>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</si>
  <si>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</si>
  <si>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</si>
  <si>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</si>
  <si>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</si>
  <si>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</si>
  <si>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</si>
  <si>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</si>
  <si>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</si>
  <si>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</si>
  <si>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</si>
  <si>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</si>
  <si>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</si>
  <si>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</si>
  <si>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</si>
  <si>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</si>
  <si>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</si>
  <si>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</si>
  <si>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</si>
  <si>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</si>
  <si>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</si>
  <si>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</si>
  <si>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</si>
  <si>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</si>
  <si>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</si>
  <si>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</si>
  <si>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</si>
  <si>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</si>
  <si>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</si>
  <si>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</si>
  <si>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</si>
  <si>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</si>
  <si>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</si>
  <si>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</si>
  <si>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</si>
  <si>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</si>
  <si>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</si>
  <si>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</si>
  <si>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</si>
  <si>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</si>
  <si>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</si>
  <si>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</si>
  <si>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</si>
  <si>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</si>
  <si>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</si>
  <si>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</si>
  <si>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</si>
  <si>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</si>
  <si>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</si>
  <si>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</si>
  <si>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</si>
  <si>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</si>
  <si>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</si>
  <si>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</si>
  <si>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</si>
  <si>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</si>
  <si>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</si>
  <si>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</si>
  <si>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</si>
  <si>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</si>
  <si>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</si>
  <si>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</si>
  <si>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</si>
  <si>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</si>
  <si>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</si>
  <si>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</si>
  <si>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</si>
  <si>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</si>
  <si>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</si>
  <si>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</si>
  <si>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</si>
  <si>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</si>
  <si>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</si>
  <si>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</si>
  <si>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</si>
  <si>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</si>
  <si>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</si>
  <si>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</si>
  <si>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</si>
  <si>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</si>
  <si>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</si>
  <si>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</si>
  <si>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</si>
  <si>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</si>
  <si>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</si>
  <si>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</si>
  <si>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</si>
  <si>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</si>
  <si>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</si>
  <si>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</si>
  <si>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</si>
  <si>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</si>
  <si>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</si>
  <si>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</si>
  <si>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</si>
  <si>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</si>
  <si>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</si>
  <si>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</si>
  <si>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</si>
  <si>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</si>
  <si>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</si>
  <si>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</si>
  <si>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</si>
  <si>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</si>
  <si>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</si>
  <si>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</si>
  <si>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</si>
  <si>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</si>
  <si>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</si>
  <si>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</si>
  <si>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</si>
  <si>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</si>
  <si>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</si>
  <si>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</si>
  <si>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</si>
  <si>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</si>
  <si>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</si>
  <si>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</si>
  <si>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</si>
  <si>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</si>
  <si>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</si>
  <si>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</si>
  <si>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</si>
  <si>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</si>
  <si>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</si>
  <si>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</si>
  <si>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</si>
  <si>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</si>
  <si>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</si>
  <si>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</si>
  <si>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</si>
  <si>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</si>
  <si>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</si>
  <si>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</si>
  <si>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</si>
  <si>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</si>
  <si>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</si>
  <si>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</si>
  <si>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</si>
  <si>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</si>
  <si>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</si>
  <si>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</si>
  <si>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</si>
  <si>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</si>
  <si>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</si>
  <si>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</si>
  <si>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</si>
  <si>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</si>
  <si>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</si>
  <si>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</si>
  <si>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</si>
  <si>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</si>
  <si>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</si>
  <si>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</si>
  <si>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</si>
  <si>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</si>
  <si>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</si>
  <si>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</si>
  <si>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</si>
  <si>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</si>
  <si>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</si>
  <si>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</si>
  <si>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</si>
  <si>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</si>
  <si>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</si>
  <si>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</si>
  <si>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</si>
  <si>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</si>
  <si>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</si>
  <si>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</si>
  <si>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</si>
  <si>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</si>
  <si>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</si>
  <si>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</si>
  <si>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</si>
  <si>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</si>
  <si>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</si>
  <si>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</si>
  <si>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</si>
  <si>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</si>
  <si>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</si>
  <si>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</si>
  <si>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</si>
  <si>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</si>
  <si>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</si>
  <si>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</si>
  <si>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</si>
  <si>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</si>
  <si>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</si>
  <si>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</si>
  <si>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</si>
  <si>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</si>
  <si>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</si>
  <si>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</si>
  <si>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</si>
  <si>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</si>
  <si>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</si>
  <si>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</si>
  <si>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</si>
  <si>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</si>
  <si>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</si>
  <si>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</si>
  <si>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</si>
  <si>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</si>
  <si>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</si>
  <si>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</si>
  <si>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</si>
  <si>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</si>
  <si>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</si>
  <si>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</si>
  <si>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</si>
  <si>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</si>
  <si>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</si>
  <si>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</si>
  <si>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</si>
  <si>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</si>
  <si>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</si>
  <si>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</si>
  <si>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</si>
  <si>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</si>
  <si>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</si>
  <si>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</si>
  <si>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</si>
  <si>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</si>
  <si>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</si>
  <si>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</si>
  <si>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</si>
  <si>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</si>
  <si>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</si>
  <si>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</si>
  <si>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</si>
  <si>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</si>
  <si>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</si>
  <si>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</si>
  <si>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</si>
  <si>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</si>
  <si>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</si>
  <si>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</si>
  <si>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</si>
  <si>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</si>
  <si>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</si>
  <si>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</si>
  <si>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</si>
  <si>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</si>
  <si>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</si>
  <si>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</si>
  <si>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</si>
  <si>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</si>
  <si>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</si>
  <si>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</si>
  <si>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</si>
  <si>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</si>
  <si>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</si>
  <si>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</si>
  <si>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</si>
  <si>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</si>
  <si>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</si>
  <si>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</si>
  <si>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</si>
  <si>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</si>
  <si>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</si>
  <si>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</si>
  <si>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</si>
  <si>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</si>
  <si>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</si>
  <si>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</si>
  <si>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</si>
  <si>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</si>
  <si>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</si>
  <si>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</si>
  <si>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</si>
  <si>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</si>
  <si>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</si>
  <si>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</si>
  <si>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</si>
  <si>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</si>
  <si>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</si>
  <si>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</si>
  <si>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</si>
  <si>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</si>
  <si>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</si>
  <si>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</si>
  <si>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</si>
  <si>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</si>
  <si>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</si>
  <si>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</si>
  <si>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</si>
  <si>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</si>
  <si>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</si>
  <si>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</si>
  <si>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</si>
  <si>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</si>
  <si>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</si>
  <si>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</si>
  <si>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</si>
  <si>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</si>
  <si>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</si>
  <si>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</si>
  <si>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</si>
  <si>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</si>
  <si>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</si>
  <si>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</si>
  <si>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</si>
  <si>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</si>
  <si>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</si>
  <si>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</si>
  <si>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</si>
  <si>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</si>
  <si>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</si>
  <si>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</si>
  <si>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</si>
  <si>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</si>
  <si>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</si>
  <si>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</si>
  <si>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</si>
  <si>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</si>
  <si>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</si>
  <si>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</si>
  <si>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</si>
  <si>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</si>
  <si>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</si>
  <si>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</si>
  <si>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</si>
  <si>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</si>
  <si>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</si>
  <si>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</si>
  <si>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</si>
  <si>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</si>
  <si>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</si>
  <si>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</si>
  <si>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</si>
  <si>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</si>
  <si>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</si>
  <si>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</si>
  <si>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</si>
  <si>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</si>
  <si>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</si>
  <si>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</si>
  <si>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</si>
  <si>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</si>
  <si>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</si>
  <si>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</si>
  <si>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</si>
  <si>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</si>
  <si>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</si>
  <si>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</si>
  <si>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</si>
  <si>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</si>
  <si>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</si>
  <si>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</si>
  <si>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</si>
  <si>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</si>
  <si>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</si>
  <si>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</si>
  <si>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</si>
  <si>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</si>
  <si>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</si>
  <si>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</si>
  <si>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</si>
  <si>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</si>
  <si>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</si>
  <si>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</si>
  <si>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</si>
  <si>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</si>
  <si>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</si>
  <si>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</si>
  <si>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</si>
  <si>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</si>
  <si>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</si>
  <si>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</si>
  <si>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</si>
  <si>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</si>
  <si>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</si>
  <si>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</si>
  <si>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</si>
  <si>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</si>
  <si>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</si>
  <si>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</si>
  <si>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</si>
  <si>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</si>
  <si>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</si>
  <si>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</si>
  <si>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</si>
  <si>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</si>
  <si>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</si>
  <si>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</si>
  <si>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</si>
  <si>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</si>
  <si>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</si>
  <si>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</si>
  <si>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</si>
  <si>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</si>
  <si>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</si>
  <si>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</si>
  <si>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</si>
  <si>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</si>
  <si>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</si>
  <si>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</si>
  <si>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</si>
  <si>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</si>
  <si>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</si>
  <si>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</si>
  <si>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</si>
  <si>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</si>
  <si>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</si>
  <si>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</si>
  <si>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</si>
  <si>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</si>
  <si>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</si>
  <si>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</si>
  <si>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</si>
  <si>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</si>
  <si>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</si>
  <si>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</si>
  <si>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</si>
  <si>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</si>
  <si>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</si>
  <si>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</si>
  <si>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</si>
  <si>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</si>
  <si>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</si>
  <si>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</si>
  <si>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</si>
  <si>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</si>
  <si>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</si>
  <si>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</si>
  <si>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</si>
  <si>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</si>
  <si>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</si>
  <si>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</si>
  <si>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</si>
  <si>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</si>
  <si>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</si>
  <si>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</si>
  <si>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</si>
  <si>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</si>
  <si>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</si>
  <si>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</si>
  <si>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</si>
  <si>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</si>
  <si>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</si>
  <si>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</si>
  <si>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</si>
  <si>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</si>
  <si>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</si>
  <si>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</si>
  <si>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</si>
  <si>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</si>
  <si>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</si>
  <si>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</si>
  <si>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</si>
  <si>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</si>
  <si>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</si>
  <si>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</si>
  <si>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</si>
  <si>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</si>
  <si>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</si>
  <si>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</si>
  <si>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</si>
  <si>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</si>
  <si>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</si>
  <si>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</si>
  <si>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</si>
  <si>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</si>
  <si>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</si>
  <si>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</si>
  <si>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</si>
  <si>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</si>
  <si>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</si>
  <si>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</si>
  <si>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</si>
  <si>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</si>
  <si>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</si>
  <si>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</si>
  <si>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</si>
  <si>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</si>
  <si>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</si>
  <si>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</si>
  <si>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</si>
  <si>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</si>
  <si>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</si>
  <si>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</si>
  <si>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</si>
  <si>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</si>
  <si>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</si>
  <si>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</si>
  <si>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</si>
  <si>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</si>
  <si>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</si>
  <si>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</si>
  <si>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</si>
  <si>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</si>
  <si>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</si>
  <si>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</si>
  <si>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</si>
  <si>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</si>
  <si>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</si>
  <si>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</si>
  <si>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</si>
  <si>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</si>
  <si>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</si>
  <si>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</si>
  <si>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</si>
  <si>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</si>
  <si>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</si>
  <si>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</si>
  <si>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</si>
  <si>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</si>
  <si>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</si>
  <si>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</si>
  <si>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</si>
  <si>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</si>
  <si>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</si>
  <si>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</si>
  <si>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</si>
  <si>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</si>
  <si>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</si>
  <si>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</si>
  <si>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</si>
  <si>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</si>
  <si>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</si>
  <si>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</si>
  <si>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</si>
  <si>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</si>
  <si>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</si>
  <si>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</si>
  <si>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</si>
  <si>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</si>
  <si>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</si>
  <si>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</si>
  <si>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</si>
  <si>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</si>
  <si>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</si>
  <si>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</si>
  <si>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</si>
  <si>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</si>
  <si>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</si>
  <si>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</si>
  <si>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</si>
  <si>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</si>
  <si>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</si>
  <si>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</si>
  <si>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</si>
  <si>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</si>
  <si>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</si>
  <si>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</si>
  <si>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</si>
  <si>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</si>
  <si>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</si>
  <si>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</si>
  <si>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</si>
  <si>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</si>
  <si>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</si>
  <si>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</si>
  <si>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</si>
  <si>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</si>
  <si>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</si>
  <si>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</si>
  <si>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</si>
  <si>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</si>
  <si>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</si>
  <si>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</si>
  <si>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</si>
  <si>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</si>
  <si>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</si>
  <si>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</si>
  <si>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</si>
  <si>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</si>
  <si>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</si>
  <si>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</si>
  <si>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</si>
  <si>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</si>
  <si>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</si>
  <si>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</si>
  <si>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</si>
  <si>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</si>
  <si>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</si>
  <si>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</si>
  <si>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</si>
  <si>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</si>
  <si>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</si>
  <si>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</si>
  <si>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</si>
  <si>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</si>
  <si>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</si>
  <si>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</si>
  <si>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</si>
  <si>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</si>
  <si>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</si>
  <si>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</si>
  <si>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</si>
  <si>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</si>
  <si>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</si>
  <si>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</si>
  <si>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</si>
  <si>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</si>
  <si>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</si>
  <si>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</si>
  <si>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</si>
  <si>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</si>
  <si>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</si>
  <si>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</si>
  <si>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</si>
  <si>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</si>
  <si>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</si>
  <si>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</si>
  <si>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</si>
  <si>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</si>
  <si>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</si>
  <si>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</si>
  <si>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</si>
  <si>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</si>
  <si>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</si>
  <si>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</si>
  <si>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</si>
  <si>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</si>
  <si>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</si>
  <si>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</si>
  <si>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</si>
  <si>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</si>
  <si>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</si>
  <si>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</si>
  <si>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</si>
  <si>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</si>
  <si>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</si>
  <si>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</si>
  <si>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</si>
  <si>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</si>
  <si>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</si>
  <si>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</si>
  <si>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</si>
  <si>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</si>
  <si>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</si>
  <si>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</si>
  <si>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</si>
  <si>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</si>
  <si>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</si>
  <si>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</si>
  <si>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</si>
  <si>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</si>
  <si>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</si>
  <si>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</si>
  <si>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</si>
  <si>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</si>
  <si>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</si>
  <si>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</si>
  <si>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</si>
  <si>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</si>
  <si>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</si>
  <si>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</si>
  <si>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</si>
  <si>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</si>
  <si>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</si>
  <si>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</si>
  <si>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</si>
  <si>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</si>
  <si>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</si>
  <si>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</si>
  <si>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</si>
  <si>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</si>
  <si>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</si>
  <si>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</si>
  <si>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</si>
  <si>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</si>
  <si>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</si>
  <si>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</si>
  <si>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</si>
  <si>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</si>
  <si>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</si>
  <si>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</si>
  <si>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</si>
  <si>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</si>
  <si>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</si>
  <si>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</si>
  <si>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</si>
  <si>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</si>
  <si>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</si>
  <si>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</si>
  <si>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</si>
  <si>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</si>
  <si>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</si>
  <si>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</si>
  <si>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</si>
  <si>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</si>
  <si>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</si>
  <si>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</si>
  <si>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</si>
  <si>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</si>
  <si>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</si>
  <si>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</si>
  <si>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</si>
  <si>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</si>
  <si>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</si>
  <si>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</si>
  <si>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</si>
  <si>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</si>
  <si>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</si>
  <si>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</si>
  <si>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</si>
  <si>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</si>
  <si>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</si>
  <si>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</si>
  <si>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</si>
  <si>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</si>
  <si>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</si>
  <si>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</si>
  <si>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</si>
  <si>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</si>
  <si>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</si>
  <si>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</si>
  <si>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</si>
  <si>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</si>
  <si>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</si>
  <si>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</si>
  <si>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</si>
  <si>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</si>
  <si>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</si>
  <si>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</si>
  <si>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</si>
  <si>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</si>
  <si>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</si>
  <si>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</si>
  <si>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</si>
  <si>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</si>
  <si>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</si>
  <si>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</si>
  <si>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</si>
  <si>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</si>
  <si>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</si>
  <si>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</si>
  <si>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</si>
  <si>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</si>
  <si>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</si>
  <si>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</si>
  <si>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</si>
  <si>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</si>
  <si>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</si>
  <si>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</si>
  <si>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</si>
  <si>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</si>
  <si>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</si>
  <si>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</si>
  <si>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</si>
  <si>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</si>
  <si>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</si>
  <si>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</si>
  <si>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</si>
  <si>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</si>
  <si>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</si>
  <si>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</si>
  <si>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</si>
  <si>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</si>
  <si>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</si>
  <si>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</si>
  <si>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</si>
  <si>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</si>
  <si>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</si>
  <si>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</si>
  <si>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</si>
  <si>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</si>
  <si>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</si>
  <si>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</si>
  <si>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</si>
  <si>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</si>
  <si>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</si>
  <si>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</si>
  <si>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</si>
  <si>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</si>
  <si>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</si>
  <si>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</si>
  <si>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</si>
  <si>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</si>
  <si>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</si>
  <si>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</si>
  <si>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</si>
  <si>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</si>
  <si>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</si>
  <si>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</si>
  <si>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</si>
  <si>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</si>
  <si>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</si>
  <si>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</si>
  <si>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</si>
  <si>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</si>
  <si>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</si>
  <si>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</si>
  <si>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</si>
  <si>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</si>
  <si>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</si>
  <si>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</si>
  <si>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</si>
  <si>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</si>
  <si>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</si>
  <si>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</si>
  <si>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</si>
  <si>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</si>
  <si>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</si>
  <si>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</si>
  <si>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</si>
  <si>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</si>
  <si>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</si>
  <si>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</si>
  <si>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</si>
  <si>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</si>
  <si>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</si>
  <si>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</si>
  <si>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</si>
  <si>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</si>
  <si>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</si>
  <si>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</si>
  <si>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</si>
  <si>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</si>
  <si>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</si>
  <si>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</si>
  <si>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</si>
  <si>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</si>
  <si>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</si>
  <si>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</si>
  <si>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</si>
  <si>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</si>
  <si>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</si>
  <si>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</si>
  <si>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</si>
  <si>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</si>
  <si>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</si>
  <si>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</si>
  <si>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</si>
  <si>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</si>
  <si>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</si>
  <si>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</si>
  <si>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</si>
  <si>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</si>
  <si>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</si>
  <si>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</si>
  <si>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</si>
  <si>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</si>
  <si>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</si>
  <si>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</si>
  <si>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</si>
  <si>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</si>
  <si>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</si>
  <si>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</si>
  <si>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</si>
  <si>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</si>
  <si>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</si>
  <si>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</si>
  <si>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</si>
  <si>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</si>
  <si>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</si>
  <si>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</si>
  <si>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</si>
  <si>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</si>
  <si>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</si>
  <si>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</si>
  <si>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</si>
  <si>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</si>
  <si>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</si>
  <si>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</si>
  <si>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</si>
  <si>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</si>
  <si>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</si>
  <si>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</si>
  <si>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</si>
  <si>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</si>
  <si>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</si>
  <si>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</si>
  <si>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</si>
  <si>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</si>
  <si>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</si>
  <si>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</si>
  <si>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</si>
  <si>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</si>
  <si>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</si>
  <si>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</si>
  <si>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</si>
  <si>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</si>
  <si>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</si>
  <si>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</si>
  <si>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</si>
  <si>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</si>
  <si>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</si>
  <si>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</si>
  <si>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</si>
  <si>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</si>
  <si>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</si>
  <si>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</si>
  <si>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</si>
  <si>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</si>
  <si>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</si>
  <si>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</si>
  <si>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</si>
  <si>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</si>
  <si>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</si>
  <si>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</si>
  <si>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</si>
  <si>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</si>
  <si>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</si>
  <si>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</si>
  <si>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</si>
  <si>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</si>
  <si>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</si>
  <si>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</si>
  <si>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</si>
  <si>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</si>
  <si>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</si>
  <si>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</si>
  <si>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</si>
  <si>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</si>
  <si>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</si>
  <si>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</si>
  <si>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</si>
  <si>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</si>
  <si>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</si>
  <si>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</si>
  <si>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</si>
  <si>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</si>
  <si>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</si>
  <si>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</si>
  <si>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</si>
  <si>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</si>
  <si>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</si>
  <si>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</si>
  <si>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</si>
  <si>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</si>
  <si>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</si>
  <si>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</si>
  <si>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</si>
  <si>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</si>
  <si>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</si>
  <si>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</si>
  <si>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</si>
  <si>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</si>
  <si>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</si>
  <si>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</si>
  <si>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</si>
  <si>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</si>
  <si>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</si>
  <si>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</si>
  <si>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</si>
  <si>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</si>
  <si>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</si>
  <si>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</si>
  <si>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</si>
  <si>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</si>
  <si>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</si>
  <si>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</si>
  <si>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</si>
  <si>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</si>
  <si>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</si>
  <si>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</si>
  <si>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</si>
  <si>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</si>
  <si>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</si>
  <si>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</si>
  <si>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</si>
  <si>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</si>
  <si>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</si>
  <si>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</si>
  <si>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</si>
  <si>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</si>
  <si>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</si>
  <si>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</si>
  <si>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</si>
  <si>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</si>
  <si>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</si>
  <si>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</si>
  <si>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</si>
  <si>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</si>
  <si>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</si>
  <si>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</si>
  <si>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</si>
  <si>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</si>
  <si>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</si>
  <si>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</si>
  <si>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</si>
  <si>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</si>
  <si>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</si>
  <si>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</si>
  <si>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</si>
  <si>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</si>
  <si>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</si>
  <si>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</si>
  <si>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</si>
  <si>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</si>
  <si>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</si>
  <si>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</si>
  <si>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</si>
  <si>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</si>
  <si>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</si>
  <si>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</si>
  <si>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</si>
  <si>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</si>
  <si>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</si>
  <si>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</si>
  <si>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</si>
  <si>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</si>
  <si>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</si>
  <si>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</si>
  <si>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</si>
  <si>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</si>
  <si>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</si>
  <si>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</si>
  <si>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</si>
  <si>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</si>
  <si>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</si>
  <si>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</si>
  <si>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</si>
  <si>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</si>
  <si>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</si>
  <si>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</si>
  <si>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</si>
  <si>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</si>
  <si>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</si>
  <si>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</si>
  <si>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</si>
  <si>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</si>
  <si>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</si>
  <si>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</si>
  <si>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</si>
  <si>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</si>
  <si>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</si>
  <si>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</si>
  <si>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</si>
  <si>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</si>
  <si>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</si>
  <si>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</si>
  <si>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</si>
  <si>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</si>
  <si>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</si>
  <si>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</si>
  <si>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</si>
  <si>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</si>
  <si>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</si>
  <si>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</si>
  <si>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</si>
  <si>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</si>
  <si>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</si>
  <si>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</si>
  <si>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</si>
  <si>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</si>
  <si>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</si>
  <si>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</si>
  <si>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</si>
  <si>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</si>
  <si>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</si>
  <si>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</si>
  <si>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</si>
  <si>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</si>
  <si>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</si>
  <si>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</si>
  <si>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</si>
  <si>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</si>
  <si>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</si>
  <si>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</si>
  <si>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</si>
  <si>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</si>
  <si>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</si>
  <si>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</si>
  <si>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</si>
  <si>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</si>
  <si>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</si>
  <si>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</si>
  <si>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</si>
  <si>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</si>
  <si>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</si>
  <si>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</si>
  <si>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</si>
  <si>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</si>
  <si>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</si>
  <si>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</si>
  <si>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</si>
  <si>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</si>
  <si>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</si>
  <si>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</si>
  <si>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</si>
  <si>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</si>
  <si>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</si>
  <si>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</si>
  <si>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</si>
  <si>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</si>
  <si>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</si>
  <si>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</si>
  <si>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</si>
  <si>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</si>
  <si>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</si>
  <si>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</si>
  <si>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</si>
  <si>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</si>
  <si>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</si>
  <si>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</si>
  <si>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</si>
  <si>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</si>
  <si>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</si>
  <si>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</si>
  <si>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</si>
  <si>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</si>
  <si>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</si>
  <si>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</si>
  <si>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</si>
  <si>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</si>
  <si>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</si>
  <si>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</si>
  <si>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</si>
  <si>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</si>
  <si>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</si>
  <si>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</si>
  <si>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</si>
  <si>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</si>
  <si>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</si>
  <si>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</si>
  <si>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</si>
  <si>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</si>
  <si>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</si>
  <si>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</si>
  <si>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</si>
  <si>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</si>
  <si>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</si>
  <si>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</si>
  <si>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</si>
  <si>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</si>
  <si>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</si>
  <si>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</si>
  <si>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</si>
  <si>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</si>
  <si>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</si>
  <si>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</si>
  <si>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</si>
  <si>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</si>
  <si>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</si>
  <si>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</si>
  <si>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</si>
  <si>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</si>
  <si>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</si>
  <si>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</si>
  <si>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</si>
  <si>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</si>
  <si>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</si>
  <si>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</si>
  <si>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</si>
  <si>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</si>
  <si>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</si>
  <si>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</si>
  <si>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</si>
  <si>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</si>
  <si>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</si>
  <si>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</si>
  <si>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</si>
  <si>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</si>
  <si>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</si>
  <si>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</si>
  <si>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</si>
  <si>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</si>
  <si>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</si>
  <si>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</si>
  <si>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</si>
  <si>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</si>
  <si>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</si>
  <si>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</si>
  <si>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</si>
  <si>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</si>
  <si>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</si>
  <si>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</si>
  <si>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</si>
  <si>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</si>
  <si>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</si>
  <si>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</si>
  <si>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</si>
  <si>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</si>
  <si>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</si>
  <si>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</si>
  <si>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</si>
  <si>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</si>
  <si>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</si>
  <si>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</si>
  <si>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</si>
  <si>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</si>
  <si>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</si>
  <si>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</si>
  <si>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</si>
  <si>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</si>
  <si>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</si>
  <si>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</si>
  <si>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</si>
  <si>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</si>
  <si>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</si>
  <si>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</si>
  <si>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</si>
  <si>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</si>
  <si>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</si>
  <si>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</si>
  <si>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</si>
  <si>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</si>
  <si>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</si>
  <si>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</si>
  <si>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</si>
  <si>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</si>
  <si>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</si>
  <si>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</si>
  <si>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</si>
  <si>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</si>
  <si>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</si>
  <si>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</si>
  <si>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</si>
  <si>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</si>
  <si>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</si>
  <si>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</si>
  <si>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</si>
  <si>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</si>
  <si>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</si>
  <si>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</si>
  <si>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</si>
  <si>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</si>
  <si>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</si>
  <si>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</si>
  <si>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</si>
  <si>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</si>
  <si>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</si>
  <si>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</si>
  <si>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</si>
  <si>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</si>
  <si>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</si>
  <si>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</si>
  <si>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</si>
  <si>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</si>
  <si>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</si>
  <si>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</si>
  <si>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</si>
  <si>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</si>
  <si>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</si>
  <si>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</si>
  <si>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</si>
  <si>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</si>
  <si>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</si>
  <si>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</si>
  <si>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</si>
  <si>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</si>
  <si>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</si>
  <si>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</si>
  <si>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</si>
  <si>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</si>
  <si>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</si>
  <si>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</si>
  <si>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</si>
  <si>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</si>
  <si>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</si>
  <si>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</si>
  <si>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</si>
  <si>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</si>
  <si>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</si>
  <si>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</si>
  <si>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</si>
  <si>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</si>
  <si>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</si>
  <si>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</si>
  <si>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</si>
  <si>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</si>
  <si>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</si>
  <si>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</si>
  <si>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</si>
  <si>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</si>
  <si>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</si>
  <si>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</si>
  <si>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</si>
  <si>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</si>
  <si>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</si>
  <si>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</si>
  <si>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</si>
  <si>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</si>
  <si>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</si>
  <si>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</si>
  <si>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</si>
  <si>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</si>
  <si>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</si>
  <si>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</si>
  <si>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</si>
  <si>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</si>
  <si>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</si>
  <si>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</si>
  <si>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</si>
  <si>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</si>
  <si>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</si>
  <si>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</si>
  <si>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</si>
  <si>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</si>
  <si>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</si>
  <si>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</si>
  <si>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</si>
  <si>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</si>
  <si>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</si>
  <si>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</si>
  <si>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</si>
  <si>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</si>
  <si>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</si>
  <si>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</si>
  <si>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</si>
  <si>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</si>
  <si>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</si>
  <si>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</si>
  <si>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</si>
  <si>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</si>
  <si>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</si>
  <si>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</si>
  <si>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</si>
  <si>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</si>
  <si>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</si>
  <si>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</si>
  <si>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</si>
  <si>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</si>
  <si>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</si>
  <si>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</si>
  <si>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</si>
  <si>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</si>
  <si>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</si>
  <si>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</si>
  <si>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</si>
  <si>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</si>
  <si>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</si>
  <si>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</si>
  <si>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</si>
  <si>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</si>
  <si>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</si>
  <si>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</si>
  <si>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</si>
  <si>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</si>
  <si>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</si>
  <si>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</si>
  <si>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</si>
  <si>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</si>
  <si>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</si>
  <si>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</si>
  <si>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</si>
  <si>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</si>
  <si>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</si>
  <si>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</si>
  <si>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</si>
  <si>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</si>
  <si>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</si>
  <si>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</si>
  <si>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</si>
  <si>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</si>
  <si>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</si>
  <si>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</si>
  <si>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</si>
  <si>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</si>
  <si>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</si>
  <si>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</si>
  <si>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</si>
  <si>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</si>
  <si>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</si>
  <si>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</si>
  <si>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</si>
  <si>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</si>
  <si>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</si>
  <si>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</si>
  <si>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</si>
  <si>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</si>
  <si>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</si>
  <si>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</si>
  <si>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</si>
  <si>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</si>
  <si>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</si>
  <si>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</si>
  <si>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</si>
  <si>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</si>
  <si>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</si>
  <si>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</si>
  <si>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</si>
  <si>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</si>
  <si>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</si>
  <si>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</si>
  <si>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</si>
  <si>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</si>
  <si>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</si>
  <si>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</si>
  <si>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</si>
  <si>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</si>
  <si>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</si>
  <si>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</si>
  <si>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</si>
  <si>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</si>
  <si>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</si>
  <si>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</si>
  <si>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</si>
  <si>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</si>
  <si>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</si>
  <si>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</si>
  <si>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</si>
  <si>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</si>
  <si>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</si>
  <si>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</si>
  <si>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</si>
  <si>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</si>
  <si>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</si>
  <si>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</si>
  <si>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</si>
  <si>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</si>
  <si>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</si>
  <si>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</si>
  <si>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</si>
  <si>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</si>
  <si>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</si>
  <si>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</si>
  <si>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</si>
  <si>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</si>
  <si>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</si>
  <si>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</si>
  <si>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</si>
  <si>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</si>
  <si>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</si>
  <si>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</si>
  <si>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</si>
  <si>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</si>
  <si>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</si>
  <si>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</si>
  <si>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</si>
  <si>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</si>
  <si>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</si>
  <si>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</si>
  <si>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</si>
  <si>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</si>
  <si>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</si>
  <si>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</si>
  <si>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</si>
  <si>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</si>
  <si>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</si>
  <si>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</si>
  <si>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</si>
  <si>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</si>
  <si>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</si>
  <si>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</si>
  <si>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</si>
  <si>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</si>
  <si>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</si>
  <si>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</si>
  <si>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</si>
  <si>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</si>
  <si>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</si>
  <si>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</si>
  <si>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</si>
  <si>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</si>
  <si>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</si>
  <si>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</si>
  <si>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</si>
  <si>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</si>
  <si>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</si>
  <si>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</si>
  <si>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</si>
  <si>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</si>
  <si>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</si>
  <si>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</si>
  <si>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</si>
  <si>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</si>
  <si>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</si>
  <si>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</si>
  <si>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</si>
  <si>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</si>
  <si>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</si>
  <si>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</si>
  <si>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</si>
  <si>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</si>
  <si>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</si>
  <si>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</si>
  <si>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</si>
  <si>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</si>
  <si>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</si>
  <si>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</si>
  <si>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</si>
  <si>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</si>
  <si>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</si>
  <si>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</si>
  <si>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</si>
  <si>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</si>
  <si>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</si>
  <si>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</si>
  <si>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</si>
  <si>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</si>
  <si>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</si>
  <si>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</si>
  <si>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</si>
  <si>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</si>
  <si>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</si>
  <si>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</si>
  <si>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</si>
  <si>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</si>
  <si>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</si>
  <si>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</si>
  <si>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</si>
  <si>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</si>
  <si>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</si>
  <si>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</si>
  <si>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</si>
  <si>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</si>
  <si>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</si>
  <si>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</si>
  <si>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</si>
  <si>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</si>
  <si>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</si>
  <si>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</si>
  <si>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</si>
  <si>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</si>
  <si>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</si>
  <si>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</si>
  <si>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</si>
  <si>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</si>
  <si>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</si>
  <si>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</si>
  <si>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</si>
  <si>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</si>
  <si>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</si>
  <si>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</si>
  <si>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</si>
  <si>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</si>
  <si>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</si>
  <si>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</si>
  <si>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</si>
  <si>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</si>
  <si>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</si>
  <si>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</si>
  <si>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</si>
  <si>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</si>
  <si>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</si>
  <si>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</si>
  <si>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</si>
  <si>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</si>
  <si>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</si>
  <si>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</si>
  <si>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</si>
  <si>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</si>
  <si>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</si>
  <si>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</si>
  <si>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</si>
  <si>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</si>
  <si>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</si>
  <si>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</si>
  <si>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</si>
  <si>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</si>
  <si>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</si>
  <si>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</si>
  <si>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</si>
  <si>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</si>
  <si>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</si>
  <si>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</si>
  <si>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</si>
  <si>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</si>
  <si>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</si>
  <si>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</si>
  <si>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</si>
  <si>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</si>
  <si>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</si>
  <si>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</si>
  <si>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</si>
  <si>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</si>
  <si>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</si>
  <si>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</si>
  <si>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</si>
  <si>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</si>
  <si>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</si>
  <si>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</si>
  <si>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</si>
  <si>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</si>
  <si>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</si>
  <si>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</si>
  <si>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</si>
  <si>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</si>
  <si>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</si>
  <si>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</si>
  <si>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</si>
  <si>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</si>
  <si>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</si>
  <si>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</si>
  <si>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</si>
  <si>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</si>
  <si>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</si>
  <si>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</si>
  <si>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</si>
  <si>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</si>
  <si>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</si>
  <si>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</si>
  <si>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</si>
  <si>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</si>
  <si>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</si>
  <si>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</si>
  <si>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</si>
  <si>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</si>
  <si>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</si>
  <si>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</si>
  <si>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</si>
  <si>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</si>
  <si>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</si>
  <si>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</si>
  <si>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</si>
  <si>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</si>
  <si>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</si>
  <si>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</si>
  <si>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</si>
  <si>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</si>
  <si>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</si>
  <si>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</si>
  <si>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</si>
  <si>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</si>
  <si>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</si>
  <si>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</si>
  <si>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</si>
  <si>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</si>
  <si>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</si>
  <si>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</si>
  <si>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</si>
  <si>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</si>
  <si>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</si>
  <si>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</si>
  <si>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</si>
  <si>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</si>
  <si>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</si>
  <si>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</si>
  <si>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</si>
  <si>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</si>
  <si>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</si>
  <si>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</si>
  <si>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</si>
  <si>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</si>
  <si>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</si>
  <si>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</si>
  <si>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</si>
  <si>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</si>
  <si>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</si>
  <si>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</si>
  <si>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</si>
  <si>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</si>
  <si>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</si>
  <si>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</si>
  <si>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</si>
  <si>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</si>
  <si>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</si>
  <si>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</si>
  <si>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</si>
  <si>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</si>
  <si>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</si>
  <si>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</si>
  <si>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</si>
  <si>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</si>
  <si>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</si>
  <si>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</si>
  <si>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</si>
  <si>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</si>
  <si>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</si>
  <si>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</si>
  <si>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</si>
  <si>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</si>
  <si>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</si>
  <si>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</si>
  <si>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</si>
  <si>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</si>
  <si>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</si>
  <si>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</si>
  <si>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</si>
  <si>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</si>
  <si>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</si>
  <si>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</si>
  <si>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</si>
  <si>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</si>
  <si>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</si>
  <si>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</si>
  <si>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</si>
  <si>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</si>
  <si>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</si>
  <si>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</si>
  <si>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</si>
  <si>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</si>
  <si>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</si>
  <si>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</si>
  <si>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</si>
  <si>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</si>
  <si>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</si>
  <si>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</si>
  <si>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</si>
  <si>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</si>
  <si>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</si>
  <si>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</si>
  <si>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</si>
  <si>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</si>
  <si>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</si>
  <si>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</si>
  <si>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</si>
  <si>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</si>
  <si>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</si>
  <si>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</si>
  <si>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</si>
  <si>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</si>
  <si>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</si>
  <si>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</si>
  <si>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</si>
  <si>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</si>
  <si>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</si>
  <si>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</si>
  <si>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</si>
  <si>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</si>
  <si>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</si>
  <si>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</si>
  <si>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</si>
  <si>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</si>
  <si>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</si>
  <si>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</si>
  <si>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</si>
  <si>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</si>
  <si>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</si>
  <si>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</si>
  <si>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</si>
  <si>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</si>
  <si>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</si>
  <si>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</si>
  <si>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</si>
  <si>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</si>
  <si>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</si>
  <si>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</si>
  <si>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</si>
  <si>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</si>
  <si>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</si>
  <si>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</si>
  <si>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</si>
  <si>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</si>
  <si>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</si>
  <si>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</si>
  <si>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</si>
  <si>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</si>
  <si>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</si>
  <si>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</si>
  <si>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</si>
  <si>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</si>
  <si>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</si>
  <si>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</si>
  <si>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</si>
  <si>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</si>
  <si>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</si>
  <si>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</si>
  <si>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</si>
  <si>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</si>
  <si>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</si>
  <si>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</si>
  <si>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</si>
  <si>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</si>
  <si>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</si>
  <si>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</si>
  <si>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</si>
  <si>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</si>
  <si>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</si>
  <si>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</si>
  <si>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</si>
  <si>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</si>
  <si>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</si>
  <si>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</si>
  <si>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</si>
  <si>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</si>
  <si>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</si>
  <si>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</si>
  <si>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</si>
  <si>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</si>
  <si>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</si>
  <si>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</si>
  <si>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</si>
  <si>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</si>
  <si>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</si>
  <si>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</si>
  <si>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</si>
  <si>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</si>
  <si>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</si>
  <si>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</si>
  <si>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</si>
  <si>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</si>
  <si>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</si>
  <si>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</si>
  <si>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</si>
  <si>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</si>
  <si>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</si>
  <si>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</si>
  <si>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</si>
  <si>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</si>
  <si>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</si>
  <si>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</si>
  <si>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</si>
  <si>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</si>
  <si>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</si>
  <si>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</si>
  <si>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</si>
  <si>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</si>
  <si>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</si>
  <si>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</si>
  <si>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</si>
  <si>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</si>
  <si>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</si>
  <si>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</si>
  <si>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</si>
  <si>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</si>
  <si>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</si>
  <si>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</si>
  <si>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</si>
  <si>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</si>
  <si>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</si>
  <si>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</si>
  <si>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</si>
  <si>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</si>
  <si>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</si>
  <si>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</si>
  <si>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</si>
  <si>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</si>
  <si>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</si>
  <si>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</si>
  <si>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</si>
  <si>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</si>
  <si>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</si>
  <si>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</si>
  <si>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</si>
  <si>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</si>
  <si>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</si>
  <si>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</si>
  <si>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</si>
  <si>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</si>
  <si>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</si>
  <si>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</si>
  <si>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</si>
  <si>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</si>
  <si>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</si>
  <si>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</si>
  <si>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</si>
  <si>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</si>
  <si>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</si>
  <si>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</si>
  <si>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</si>
  <si>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</si>
  <si>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</si>
  <si>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</si>
  <si>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</si>
  <si>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</si>
  <si>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</si>
  <si>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</si>
  <si>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</si>
  <si>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</si>
  <si>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</si>
  <si>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</si>
  <si>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</si>
  <si>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</si>
  <si>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</si>
  <si>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</si>
  <si>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</si>
  <si>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</si>
  <si>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</si>
  <si>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</si>
  <si>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</si>
  <si>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</si>
  <si>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</si>
  <si>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</si>
  <si>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</si>
  <si>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</si>
  <si>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</si>
  <si>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</si>
  <si>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</si>
  <si>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</si>
  <si>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</si>
  <si>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</si>
  <si>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</si>
  <si>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</si>
  <si>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</si>
  <si>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</si>
  <si>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</si>
  <si>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</si>
  <si>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</si>
  <si>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</si>
  <si>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</si>
  <si>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</si>
  <si>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</si>
  <si>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</si>
  <si>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</si>
  <si>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</si>
  <si>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</si>
  <si>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</si>
  <si>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</si>
  <si>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</si>
  <si>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</si>
  <si>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</si>
  <si>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</si>
  <si>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</si>
  <si>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</si>
  <si>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</si>
  <si>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</si>
  <si>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</si>
  <si>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</si>
  <si>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</si>
  <si>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</si>
  <si>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</si>
  <si>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</si>
  <si>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</si>
  <si>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</si>
  <si>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</si>
  <si>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</si>
  <si>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</si>
  <si>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</si>
  <si>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</si>
  <si>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</si>
  <si>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</si>
  <si>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</si>
  <si>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</si>
  <si>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</si>
  <si>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</si>
  <si>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</si>
  <si>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</si>
  <si>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</si>
  <si>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</si>
  <si>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</si>
  <si>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</si>
  <si>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</si>
  <si>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</si>
  <si>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</si>
  <si>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</si>
  <si>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</si>
  <si>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</si>
  <si>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</si>
  <si>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</si>
  <si>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</si>
  <si>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</si>
  <si>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</si>
  <si>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</si>
  <si>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</si>
  <si>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</si>
  <si>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</si>
  <si>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</si>
  <si>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</si>
  <si>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</si>
  <si>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</si>
  <si>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</si>
  <si>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</si>
  <si>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</si>
  <si>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</si>
  <si>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</si>
  <si>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</si>
  <si>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</si>
  <si>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</si>
  <si>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</si>
  <si>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</si>
  <si>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</si>
  <si>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</si>
  <si>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</si>
  <si>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</si>
  <si>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</si>
  <si>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</si>
  <si>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</si>
  <si>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</si>
  <si>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</si>
  <si>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</si>
  <si>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</si>
  <si>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</si>
  <si>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</si>
  <si>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</si>
  <si>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</si>
  <si>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</si>
  <si>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</si>
  <si>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</si>
  <si>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</si>
  <si>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</si>
  <si>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</si>
  <si>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</si>
  <si>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</si>
  <si>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</si>
  <si>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</si>
  <si>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</si>
  <si>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</si>
  <si>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</si>
  <si>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</si>
  <si>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</si>
  <si>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</si>
  <si>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</si>
  <si>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</si>
  <si>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</si>
  <si>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</si>
  <si>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</si>
  <si>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</si>
  <si>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</si>
  <si>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</si>
  <si>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</si>
  <si>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</si>
  <si>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</si>
  <si>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</si>
  <si>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</si>
  <si>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</si>
  <si>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</si>
  <si>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</si>
  <si>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</si>
  <si>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</si>
  <si>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</si>
  <si>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</si>
  <si>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</si>
  <si>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</si>
  <si>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</si>
  <si>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</si>
  <si>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</si>
  <si>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</si>
  <si>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</si>
  <si>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</si>
  <si>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</si>
  <si>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</si>
  <si>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</si>
  <si>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</si>
  <si>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</si>
  <si>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</si>
  <si>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</si>
  <si>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</si>
  <si>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</si>
  <si>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</si>
  <si>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</si>
  <si>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</si>
  <si>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</si>
  <si>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</si>
  <si>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</si>
  <si>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</si>
  <si>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</si>
  <si>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</si>
  <si>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</si>
  <si>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</si>
  <si>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</si>
  <si>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</si>
  <si>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</si>
  <si>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</si>
  <si>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</si>
  <si>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</si>
  <si>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</si>
  <si>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</si>
  <si>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</si>
  <si>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</si>
  <si>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</si>
  <si>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</si>
  <si>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</si>
  <si>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</si>
  <si>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</si>
  <si>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</si>
  <si>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</si>
  <si>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</si>
  <si>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</si>
  <si>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</si>
  <si>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</si>
  <si>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</si>
  <si>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</si>
  <si>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</si>
  <si>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</si>
  <si>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</si>
  <si>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</si>
  <si>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</si>
  <si>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</si>
  <si>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</si>
  <si>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</si>
  <si>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</si>
  <si>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</si>
  <si>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</si>
  <si>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</si>
  <si>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</si>
  <si>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</si>
  <si>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</si>
  <si>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</si>
  <si>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</si>
  <si>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</si>
  <si>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</si>
  <si>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</si>
  <si>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</si>
  <si>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</si>
  <si>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</si>
  <si>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</si>
  <si>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</si>
  <si>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</si>
  <si>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</si>
  <si>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</si>
  <si>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</si>
  <si>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</si>
  <si>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</si>
  <si>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</si>
  <si>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</si>
  <si>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</si>
  <si>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</si>
  <si>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</si>
  <si>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</si>
  <si>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</si>
  <si>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</si>
  <si>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</si>
  <si>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</si>
  <si>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</si>
  <si>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</si>
  <si>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</si>
  <si>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</si>
  <si>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</si>
  <si>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</si>
  <si>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</si>
  <si>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</si>
  <si>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</si>
  <si>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</si>
  <si>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</si>
  <si>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</si>
  <si>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</si>
  <si>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</si>
  <si>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</si>
  <si>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</si>
  <si>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</si>
  <si>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</si>
  <si>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</si>
  <si>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</si>
  <si>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</si>
  <si>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</si>
  <si>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</si>
  <si>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</si>
  <si>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</si>
  <si>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</si>
  <si>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</si>
  <si>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</si>
  <si>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</si>
  <si>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</si>
  <si>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</si>
  <si>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</si>
  <si>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</si>
  <si>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</si>
  <si>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</si>
  <si>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</si>
  <si>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</si>
  <si>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</si>
  <si>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</si>
  <si>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</si>
  <si>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</si>
  <si>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</si>
  <si>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</si>
  <si>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</si>
  <si>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</si>
  <si>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</si>
  <si>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</si>
  <si>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</si>
  <si>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</si>
  <si>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</si>
  <si>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</si>
  <si>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</si>
  <si>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</si>
  <si>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</si>
  <si>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</si>
  <si>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</si>
  <si>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</si>
  <si>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</si>
  <si>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</si>
  <si>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</si>
  <si>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</si>
  <si>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</si>
  <si>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</si>
  <si>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</si>
  <si>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</si>
  <si>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</si>
  <si>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</si>
  <si>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</si>
  <si>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</si>
  <si>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</si>
  <si>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</si>
  <si>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</si>
  <si>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</si>
  <si>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</si>
  <si>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</si>
  <si>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</si>
  <si>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</si>
  <si>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</si>
  <si>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</si>
  <si>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</si>
  <si>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</si>
  <si>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</si>
  <si>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</si>
  <si>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</si>
  <si>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</si>
  <si>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</si>
  <si>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</si>
  <si>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</si>
  <si>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</si>
  <si>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</si>
  <si>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</si>
  <si>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</si>
  <si>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</si>
  <si>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</si>
  <si>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</si>
  <si>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</si>
  <si>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</si>
  <si>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</si>
  <si>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</si>
  <si>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</si>
  <si>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</si>
  <si>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</si>
  <si>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</si>
  <si>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</si>
  <si>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</si>
  <si>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</si>
  <si>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</si>
  <si>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</si>
  <si>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</si>
  <si>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</si>
  <si>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</si>
  <si>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</si>
  <si>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</si>
  <si>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</si>
  <si>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</si>
  <si>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</si>
  <si>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</si>
  <si>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</si>
  <si>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</si>
  <si>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</si>
  <si>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</si>
  <si>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</si>
  <si>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</si>
  <si>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</si>
  <si>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</si>
  <si>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</si>
  <si>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</si>
  <si>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</si>
  <si>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</si>
  <si>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</si>
  <si>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</si>
  <si>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</si>
  <si>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</si>
  <si>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</si>
  <si>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</si>
  <si>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</si>
  <si>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</si>
  <si>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</si>
  <si>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</si>
  <si>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</si>
  <si>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</si>
  <si>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</si>
  <si>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</si>
  <si>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</si>
  <si>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</si>
  <si>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</si>
  <si>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</si>
  <si>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</si>
  <si>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</si>
  <si>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</si>
  <si>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</si>
  <si>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</si>
  <si>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</si>
  <si>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</si>
  <si>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</si>
  <si>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</si>
  <si>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</si>
  <si>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</si>
  <si>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</si>
  <si>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</si>
  <si>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</si>
  <si>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</si>
  <si>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</si>
  <si>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</si>
  <si>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</si>
  <si>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</si>
  <si>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</si>
  <si>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</si>
  <si>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</si>
  <si>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</si>
  <si>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</si>
  <si>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</si>
  <si>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</si>
  <si>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</si>
  <si>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</si>
  <si>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</si>
  <si>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</si>
  <si>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</si>
  <si>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</si>
  <si>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</si>
  <si>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</si>
  <si>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</si>
  <si>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</si>
  <si>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</si>
  <si>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</si>
  <si>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</si>
  <si>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</si>
  <si>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</si>
  <si>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</si>
  <si>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</si>
  <si>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</si>
  <si>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</si>
  <si>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</si>
  <si>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</si>
  <si>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</si>
  <si>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</si>
  <si>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</si>
  <si>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</si>
  <si>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</si>
  <si>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</si>
  <si>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</si>
  <si>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</si>
  <si>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</si>
  <si>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</si>
  <si>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</si>
  <si>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</si>
  <si>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</si>
  <si>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</si>
  <si>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</si>
  <si>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</si>
  <si>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</si>
  <si>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</si>
  <si>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</si>
  <si>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</si>
  <si>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</si>
  <si>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</si>
  <si>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</si>
  <si>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</si>
  <si>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</si>
  <si>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</si>
  <si>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</si>
  <si>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</si>
  <si>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</si>
  <si>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</si>
  <si>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</si>
  <si>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</si>
  <si>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</si>
  <si>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</si>
  <si>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</si>
  <si>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</si>
  <si>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</si>
  <si>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</si>
  <si>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</si>
  <si>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</si>
  <si>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</si>
  <si>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</si>
  <si>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</si>
  <si>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</si>
  <si>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</si>
  <si>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</si>
  <si>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</si>
  <si>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</si>
  <si>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</si>
  <si>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</si>
  <si>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</si>
  <si>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</si>
  <si>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</si>
  <si>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</si>
  <si>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</si>
  <si>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</si>
  <si>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</si>
  <si>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</si>
  <si>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</si>
  <si>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</si>
  <si>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</si>
  <si>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</si>
  <si>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</si>
  <si>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</si>
  <si>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</si>
  <si>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</si>
  <si>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</si>
  <si>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</si>
  <si>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</si>
  <si>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</si>
  <si>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</si>
  <si>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</si>
  <si>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</si>
  <si>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</si>
  <si>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</si>
  <si>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</si>
  <si>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</si>
  <si>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</si>
  <si>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</si>
  <si>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</si>
  <si>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</si>
  <si>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</si>
  <si>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</si>
  <si>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</si>
  <si>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</si>
  <si>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</si>
  <si>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</si>
  <si>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</si>
  <si>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</si>
  <si>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</si>
  <si>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</si>
  <si>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</si>
  <si>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</si>
  <si>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</si>
  <si>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</si>
  <si>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</si>
  <si>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</si>
  <si>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</si>
  <si>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</si>
  <si>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</si>
  <si>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</si>
  <si>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</si>
  <si>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</si>
  <si>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</si>
  <si>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</si>
  <si>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</si>
  <si>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</si>
  <si>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</si>
  <si>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</si>
  <si>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</si>
  <si>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</si>
  <si>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</si>
  <si>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</si>
  <si>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</si>
  <si>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</si>
  <si>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</si>
  <si>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</si>
  <si>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</si>
  <si>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</si>
  <si>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</si>
  <si>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</si>
  <si>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</si>
  <si>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</si>
  <si>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</si>
  <si>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</si>
  <si>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</si>
  <si>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</si>
  <si>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</si>
  <si>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</si>
  <si>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</si>
  <si>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</si>
  <si>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</si>
  <si>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</si>
  <si>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</si>
  <si>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</si>
  <si>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</si>
  <si>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</si>
  <si>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</si>
  <si>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</si>
  <si>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</si>
  <si>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</si>
  <si>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</si>
  <si>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</si>
  <si>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</si>
  <si>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</si>
  <si>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</si>
  <si>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</si>
  <si>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</si>
  <si>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</si>
  <si>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</si>
  <si>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</si>
  <si>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</si>
  <si>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</si>
  <si>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</si>
  <si>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</si>
  <si>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</si>
  <si>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</si>
  <si>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</si>
  <si>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</si>
  <si>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</si>
  <si>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</si>
  <si>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</si>
  <si>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</si>
  <si>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</si>
  <si>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</si>
  <si>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</si>
  <si>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</si>
  <si>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</si>
  <si>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</si>
  <si>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</si>
  <si>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</si>
  <si>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</si>
  <si>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</si>
  <si>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</si>
  <si>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</si>
  <si>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</si>
  <si>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</si>
  <si>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</si>
  <si>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</si>
  <si>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</si>
  <si>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</si>
  <si>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</si>
  <si>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</si>
  <si>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</si>
  <si>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</si>
  <si>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</si>
  <si>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</si>
  <si>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</si>
  <si>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</si>
  <si>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</si>
  <si>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</si>
  <si>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</si>
  <si>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</si>
  <si>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</si>
  <si>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</si>
  <si>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</si>
  <si>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</si>
  <si>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</si>
  <si>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</si>
  <si>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</si>
  <si>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</si>
  <si>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</si>
  <si>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</si>
  <si>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</si>
  <si>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</si>
  <si>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</si>
  <si>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</si>
  <si>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</si>
  <si>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</si>
  <si>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</si>
  <si>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</si>
  <si>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</si>
  <si>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</si>
  <si>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</si>
  <si>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</si>
  <si>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</si>
  <si>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</si>
  <si>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</si>
  <si>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</si>
  <si>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</si>
  <si>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</si>
  <si>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</si>
  <si>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</si>
  <si>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</si>
  <si>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</si>
  <si>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</si>
  <si>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</si>
  <si>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</si>
  <si>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</si>
  <si>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</si>
  <si>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</si>
  <si>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</si>
  <si>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</si>
  <si>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</si>
  <si>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</si>
  <si>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</si>
  <si>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</si>
  <si>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</si>
  <si>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</si>
  <si>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</si>
  <si>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</si>
  <si>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</si>
  <si>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</si>
  <si>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</si>
  <si>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</si>
  <si>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</si>
  <si>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</si>
  <si>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</si>
  <si>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</si>
  <si>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</si>
  <si>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</si>
  <si>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</si>
  <si>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</si>
  <si>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</si>
  <si>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</si>
  <si>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</si>
  <si>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</si>
  <si>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</si>
  <si>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</si>
  <si>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</si>
  <si>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</si>
  <si>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</si>
  <si>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</si>
  <si>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</si>
  <si>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</si>
  <si>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</si>
  <si>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</si>
  <si>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</si>
  <si>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</si>
  <si>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</si>
  <si>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</si>
  <si>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</si>
  <si>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</si>
  <si>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</si>
  <si>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</si>
  <si>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</si>
  <si>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</si>
  <si>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</si>
  <si>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</si>
  <si>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</si>
  <si>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</si>
  <si>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</si>
  <si>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</si>
  <si>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</si>
  <si>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</si>
  <si>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</si>
  <si>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</si>
  <si>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</si>
  <si>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</si>
  <si>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</si>
  <si>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</si>
  <si>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</si>
  <si>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</si>
  <si>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</si>
  <si>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</si>
  <si>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</si>
  <si>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</si>
  <si>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</si>
  <si>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</si>
  <si>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</si>
  <si>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</si>
  <si>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</si>
  <si>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</si>
  <si>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</si>
  <si>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</si>
  <si>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</si>
  <si>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</si>
  <si>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</si>
  <si>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</si>
  <si>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</si>
  <si>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</si>
  <si>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</si>
  <si>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</si>
  <si>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</si>
  <si>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</si>
  <si>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</si>
  <si>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</si>
  <si>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</si>
  <si>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</si>
  <si>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</si>
  <si>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</si>
  <si>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</si>
  <si>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</si>
  <si>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</si>
  <si>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</si>
  <si>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</si>
  <si>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</si>
  <si>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</si>
  <si>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</si>
  <si>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</si>
  <si>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</si>
  <si>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</si>
  <si>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</si>
  <si>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</si>
  <si>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</si>
  <si>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</si>
  <si>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</si>
  <si>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</si>
  <si>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</si>
  <si>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</si>
  <si>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</si>
  <si>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</si>
  <si>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</si>
  <si>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</si>
  <si>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</si>
  <si>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</si>
  <si>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</si>
  <si>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</si>
  <si>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</si>
  <si>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</si>
  <si>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</si>
  <si>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</si>
  <si>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</si>
  <si>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</si>
  <si>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</si>
  <si>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</si>
  <si>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</si>
  <si>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</si>
  <si>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</si>
  <si>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</si>
  <si>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</si>
  <si>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</si>
  <si>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</si>
  <si>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</si>
  <si>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</si>
  <si>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</si>
  <si>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</si>
  <si>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</si>
  <si>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</si>
  <si>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</si>
  <si>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</si>
  <si>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</si>
  <si>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</si>
  <si>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</si>
  <si>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</si>
  <si>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</si>
  <si>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</si>
  <si>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</si>
  <si>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</si>
  <si>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</si>
  <si>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</si>
  <si>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</si>
  <si>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</si>
  <si>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</si>
  <si>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</si>
  <si>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</si>
  <si>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</si>
  <si>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</si>
  <si>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</si>
  <si>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</si>
  <si>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</si>
  <si>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</si>
  <si>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</si>
  <si>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</si>
  <si>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</si>
  <si>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</si>
  <si>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</si>
  <si>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</si>
  <si>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</si>
  <si>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</si>
  <si>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</si>
  <si>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</si>
  <si>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</si>
  <si>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</si>
  <si>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</si>
  <si>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</si>
  <si>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</si>
  <si>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</si>
  <si>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</si>
  <si>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</si>
  <si>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</si>
  <si>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</si>
  <si>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</si>
  <si>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</si>
  <si>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</si>
  <si>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</si>
  <si>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</si>
  <si>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</si>
  <si>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</si>
  <si>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</si>
  <si>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</si>
  <si>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</si>
  <si>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</si>
  <si>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</si>
  <si>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</si>
  <si>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</si>
  <si>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</si>
  <si>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</si>
  <si>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</si>
  <si>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</si>
  <si>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</si>
  <si>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</si>
  <si>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</si>
  <si>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</si>
  <si>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</si>
  <si>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</si>
  <si>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</si>
  <si>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</si>
  <si>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</si>
  <si>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</si>
  <si>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</si>
  <si>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</si>
  <si>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</si>
  <si>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</si>
  <si>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</si>
  <si>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</si>
  <si>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</si>
  <si>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</si>
  <si>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</si>
  <si>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</si>
  <si>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</si>
  <si>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</si>
  <si>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</si>
  <si>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</si>
  <si>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</si>
  <si>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</si>
  <si>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</si>
  <si>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</si>
  <si>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</si>
  <si>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</si>
  <si>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</si>
  <si>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</si>
  <si>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</si>
  <si>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</si>
  <si>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</si>
  <si>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</si>
  <si>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</si>
  <si>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</si>
  <si>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</si>
  <si>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</si>
  <si>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</si>
  <si>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</si>
  <si>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</si>
  <si>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</si>
  <si>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</si>
  <si>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</si>
  <si>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</si>
  <si>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</si>
  <si>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</si>
  <si>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</si>
  <si>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</si>
  <si>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</si>
  <si>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</si>
  <si>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</si>
  <si>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</si>
  <si>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</si>
  <si>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</si>
  <si>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</si>
  <si>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</si>
  <si>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</si>
  <si>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</si>
  <si>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</si>
  <si>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</si>
  <si>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</si>
  <si>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</si>
  <si>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</si>
  <si>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</si>
  <si>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</si>
  <si>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</si>
  <si>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</si>
  <si>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</si>
  <si>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</si>
  <si>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</si>
  <si>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</si>
  <si>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</si>
  <si>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</si>
  <si>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</si>
  <si>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</si>
  <si>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</si>
  <si>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</si>
  <si>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</si>
  <si>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</si>
  <si>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</si>
  <si>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</si>
  <si>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</si>
  <si>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</si>
  <si>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</si>
  <si>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</si>
  <si>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</si>
  <si>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</si>
  <si>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</si>
  <si>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</si>
  <si>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</si>
  <si>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</si>
  <si>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</si>
  <si>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</si>
  <si>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</si>
  <si>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</si>
  <si>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</si>
  <si>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</si>
  <si>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</si>
  <si>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</si>
  <si>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</si>
  <si>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</si>
  <si>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</si>
  <si>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</si>
  <si>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</si>
  <si>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</si>
  <si>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</si>
  <si>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</si>
  <si>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</si>
  <si>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</si>
  <si>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</si>
  <si>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</si>
  <si>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</si>
  <si>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</si>
  <si>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</si>
  <si>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</si>
  <si>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</si>
  <si>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</si>
  <si>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</si>
  <si>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</si>
  <si>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</si>
  <si>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</si>
  <si>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</si>
  <si>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</si>
  <si>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</si>
  <si>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</si>
  <si>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</si>
  <si>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</si>
  <si>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</si>
  <si>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</si>
  <si>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</si>
  <si>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</si>
  <si>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</si>
  <si>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</si>
  <si>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</si>
  <si>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</si>
  <si>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</si>
  <si>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</si>
  <si>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</si>
  <si>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</si>
  <si>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</si>
  <si>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</si>
  <si>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</si>
  <si>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</si>
  <si>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</si>
  <si>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</si>
  <si>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</si>
  <si>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</si>
  <si>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</si>
  <si>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</si>
  <si>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</si>
  <si>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</si>
  <si>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</si>
  <si>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</si>
  <si>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</si>
  <si>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</si>
  <si>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</si>
  <si>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</si>
  <si>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</si>
  <si>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</si>
  <si>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</si>
  <si>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</si>
  <si>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</si>
  <si>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</si>
  <si>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</si>
  <si>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</si>
  <si>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</si>
  <si>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</si>
  <si>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</si>
  <si>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</si>
  <si>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</si>
  <si>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</si>
  <si>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</si>
  <si>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</si>
  <si>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</si>
  <si>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</si>
  <si>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</si>
  <si>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</si>
  <si>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</si>
  <si>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</si>
  <si>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</si>
  <si>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</si>
  <si>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</si>
  <si>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</si>
  <si>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</si>
  <si>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</si>
  <si>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</si>
  <si>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</si>
  <si>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</si>
  <si>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</si>
  <si>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</si>
  <si>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</si>
  <si>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</si>
  <si>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</si>
  <si>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</si>
  <si>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</si>
  <si>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</si>
  <si>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</si>
  <si>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</si>
  <si>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</si>
  <si>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</si>
  <si>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</si>
  <si>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</si>
  <si>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</si>
  <si>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</si>
  <si>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</si>
  <si>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</si>
  <si>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</si>
  <si>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</si>
  <si>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</si>
  <si>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</si>
  <si>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</si>
  <si>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</si>
  <si>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</si>
  <si>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</si>
  <si>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</si>
  <si>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</si>
  <si>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</si>
  <si>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</si>
  <si>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</si>
  <si>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</si>
  <si>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</si>
  <si>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</si>
  <si>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</si>
  <si>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</si>
  <si>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</si>
  <si>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</si>
  <si>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</si>
  <si>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</si>
  <si>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</si>
  <si>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</si>
  <si>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</si>
  <si>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</si>
  <si>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</si>
  <si>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</si>
  <si>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</si>
  <si>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</si>
  <si>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</si>
  <si>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</si>
  <si>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</si>
  <si>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</si>
  <si>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</si>
  <si>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</si>
  <si>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</si>
  <si>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</si>
  <si>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</si>
  <si>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</si>
  <si>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</si>
  <si>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</si>
  <si>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</si>
  <si>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</si>
  <si>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</si>
  <si>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</si>
  <si>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</si>
  <si>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</si>
  <si>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</si>
  <si>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</si>
  <si>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</si>
  <si>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</si>
  <si>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</si>
  <si>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</si>
  <si>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</si>
  <si>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</si>
  <si>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</si>
  <si>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</si>
  <si>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</si>
  <si>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</si>
  <si>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</si>
  <si>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</si>
  <si>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</si>
  <si>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</si>
  <si>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</si>
  <si>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</si>
  <si>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</si>
  <si>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</si>
  <si>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</si>
  <si>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</si>
  <si>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</si>
  <si>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</si>
  <si>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</si>
  <si>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</si>
  <si>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</si>
  <si>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</si>
  <si>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</si>
  <si>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</si>
  <si>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</si>
  <si>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</si>
  <si>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</si>
  <si>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</si>
  <si>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</si>
  <si>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</si>
  <si>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</si>
  <si>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</si>
  <si>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</si>
  <si>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</si>
  <si>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</si>
  <si>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</si>
  <si>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</si>
  <si>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</si>
  <si>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</si>
  <si>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</si>
  <si>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</si>
  <si>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</si>
  <si>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</si>
  <si>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</si>
  <si>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</si>
  <si>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</si>
  <si>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</si>
  <si>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</si>
  <si>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</si>
  <si>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</si>
  <si>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</si>
  <si>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</si>
  <si>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</si>
  <si>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</si>
  <si>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</si>
  <si>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</si>
  <si>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</si>
  <si>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</si>
  <si>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</si>
  <si>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</si>
  <si>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</si>
  <si>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</si>
  <si>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</si>
  <si>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</si>
  <si>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</si>
  <si>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</si>
  <si>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</si>
  <si>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</si>
  <si>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</si>
  <si>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</si>
  <si>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</si>
  <si>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</si>
  <si>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</si>
  <si>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</si>
  <si>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</si>
  <si>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</si>
  <si>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</si>
  <si>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</si>
  <si>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</si>
  <si>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</si>
  <si>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</si>
  <si>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</si>
  <si>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</si>
  <si>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</si>
  <si>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</si>
  <si>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</si>
  <si>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</si>
  <si>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</si>
  <si>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</si>
  <si>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</si>
  <si>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</si>
  <si>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</si>
  <si>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</si>
  <si>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</si>
  <si>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</si>
  <si>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</si>
  <si>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</si>
  <si>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</si>
  <si>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</si>
  <si>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</si>
  <si>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</si>
  <si>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</si>
  <si>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</si>
  <si>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</si>
  <si>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</si>
  <si>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</si>
  <si>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</si>
  <si>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</si>
  <si>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</si>
  <si>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</si>
  <si>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</si>
  <si>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</si>
  <si>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</si>
  <si>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</si>
  <si>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</si>
  <si>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</si>
  <si>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</si>
  <si>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</si>
  <si>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</si>
  <si>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</si>
  <si>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</si>
  <si>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</si>
  <si>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</si>
  <si>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</si>
  <si>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</si>
  <si>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</si>
  <si>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</si>
  <si>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</si>
  <si>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</si>
  <si>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</si>
  <si>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</si>
  <si>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</si>
  <si>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</si>
  <si>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</si>
  <si>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</si>
  <si>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</si>
  <si>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</si>
  <si>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</si>
  <si>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</si>
  <si>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</si>
  <si>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</si>
  <si>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</si>
  <si>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</si>
  <si>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</si>
  <si>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</si>
  <si>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</si>
  <si>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</si>
  <si>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</si>
  <si>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</si>
  <si>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</si>
  <si>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</si>
  <si>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</si>
  <si>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</si>
  <si>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</si>
  <si>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</si>
  <si>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</si>
  <si>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</si>
  <si>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</si>
  <si>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</si>
  <si>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</si>
  <si>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</si>
  <si>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</si>
  <si>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</si>
  <si>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</si>
  <si>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</si>
  <si>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</si>
  <si>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</si>
  <si>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</si>
  <si>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</si>
  <si>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</si>
  <si>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</si>
  <si>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</si>
  <si>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</si>
  <si>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</si>
  <si>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</si>
  <si>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</si>
  <si>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</si>
  <si>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</si>
  <si>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</si>
  <si>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</si>
  <si>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</si>
  <si>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</si>
  <si>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</si>
  <si>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</si>
  <si>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</si>
  <si>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</si>
  <si>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</si>
  <si>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</si>
  <si>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</si>
  <si>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</si>
  <si>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</si>
  <si>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</si>
  <si>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</si>
  <si>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</si>
  <si>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</si>
  <si>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</si>
  <si>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</si>
  <si>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</si>
  <si>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</si>
  <si>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</si>
  <si>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</si>
  <si>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</si>
  <si>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</si>
  <si>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</si>
  <si>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</si>
  <si>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</si>
  <si>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</si>
  <si>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</si>
  <si>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</si>
  <si>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</si>
  <si>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</si>
  <si>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</si>
  <si>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</si>
  <si>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</si>
  <si>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</si>
  <si>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</si>
  <si>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</si>
  <si>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</si>
  <si>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</si>
  <si>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</si>
  <si>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</si>
  <si>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</si>
  <si>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</si>
  <si>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</si>
  <si>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</si>
  <si>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</si>
  <si>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</si>
  <si>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</si>
  <si>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</si>
  <si>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</si>
  <si>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</si>
  <si>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</si>
  <si>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</si>
  <si>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</si>
  <si>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</si>
  <si>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</si>
  <si>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</si>
  <si>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</si>
  <si>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</si>
  <si>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</si>
  <si>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</si>
  <si>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</si>
  <si>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</si>
  <si>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</si>
  <si>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</si>
  <si>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</si>
  <si>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</si>
  <si>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</si>
  <si>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</si>
  <si>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</si>
  <si>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</si>
  <si>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</si>
  <si>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</si>
  <si>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</si>
  <si>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</si>
  <si>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</si>
  <si>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</si>
  <si>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</si>
  <si>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</si>
  <si>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</si>
  <si>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</si>
  <si>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</si>
  <si>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</si>
  <si>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</si>
  <si>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</si>
  <si>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</si>
  <si>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</si>
  <si>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</si>
  <si>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</si>
  <si>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</si>
  <si>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</si>
  <si>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</si>
  <si>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</si>
  <si>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</si>
  <si>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</si>
  <si>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</si>
  <si>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</si>
  <si>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</si>
  <si>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</si>
  <si>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</si>
  <si>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</si>
  <si>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</si>
  <si>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</si>
  <si>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</si>
  <si>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</si>
  <si>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</si>
  <si>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</si>
  <si>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</si>
  <si>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</si>
  <si>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</si>
  <si>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</si>
  <si>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</si>
  <si>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</si>
  <si>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</si>
  <si>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</si>
  <si>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</si>
  <si>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</si>
  <si>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</si>
  <si>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</si>
  <si>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</si>
  <si>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</si>
  <si>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</si>
  <si>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</si>
  <si>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</si>
  <si>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</si>
  <si>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</si>
  <si>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</si>
  <si>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</si>
  <si>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</si>
  <si>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</si>
  <si>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</si>
  <si>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</si>
  <si>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</si>
  <si>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</si>
  <si>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</si>
  <si>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</si>
  <si>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</si>
  <si>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</si>
  <si>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</si>
  <si>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</si>
  <si>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</si>
  <si>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</si>
  <si>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</si>
  <si>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</si>
  <si>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</si>
  <si>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</si>
  <si>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</si>
  <si>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</si>
  <si>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</si>
  <si>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</si>
  <si>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</si>
  <si>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</si>
  <si>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</si>
  <si>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</si>
  <si>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</si>
  <si>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</si>
  <si>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</si>
  <si>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</si>
  <si>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</si>
  <si>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</si>
  <si>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</si>
  <si>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</si>
  <si>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</si>
  <si>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</si>
  <si>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</si>
  <si>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</si>
  <si>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</si>
  <si>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</si>
  <si>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</si>
  <si>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</si>
  <si>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</si>
  <si>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</si>
  <si>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</si>
  <si>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</si>
  <si>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</si>
  <si>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</si>
  <si>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</si>
  <si>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</si>
  <si>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</si>
  <si>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</si>
  <si>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</si>
  <si>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</si>
  <si>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</si>
  <si>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</si>
  <si>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</si>
  <si>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</si>
  <si>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</si>
  <si>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</si>
  <si>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</si>
  <si>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</si>
  <si>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</si>
  <si>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</si>
  <si>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</si>
  <si>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</si>
  <si>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</si>
  <si>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</si>
  <si>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</si>
  <si>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</si>
  <si>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</si>
  <si>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</si>
  <si>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</si>
  <si>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</si>
  <si>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</si>
  <si>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</si>
  <si>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</si>
  <si>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</si>
  <si>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</si>
  <si>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</si>
  <si>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</si>
  <si>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</si>
  <si>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</si>
  <si>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</si>
  <si>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</si>
  <si>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</si>
  <si>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</si>
  <si>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</si>
  <si>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</si>
  <si>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</si>
  <si>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</si>
  <si>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</si>
  <si>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</si>
  <si>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</si>
  <si>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</si>
  <si>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</si>
  <si>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</si>
  <si>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</si>
  <si>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</si>
  <si>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</si>
  <si>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</si>
  <si>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</si>
  <si>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</si>
  <si>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</si>
  <si>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</si>
  <si>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</si>
  <si>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</si>
  <si>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</si>
  <si>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</si>
  <si>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</si>
  <si>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</si>
  <si>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</si>
  <si>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</si>
  <si>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</si>
  <si>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</si>
  <si>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</si>
  <si>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</si>
  <si>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</si>
  <si>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</si>
  <si>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</si>
  <si>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</si>
  <si>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</si>
  <si>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</si>
  <si>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</si>
  <si>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</si>
  <si>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</si>
  <si>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</si>
  <si>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</si>
  <si>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</si>
  <si>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</si>
  <si>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</si>
  <si>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</si>
  <si>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</si>
  <si>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</si>
  <si>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</si>
  <si>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</si>
  <si>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</si>
  <si>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</si>
  <si>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</si>
  <si>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</si>
  <si>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</si>
  <si>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</si>
  <si>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</si>
  <si>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</si>
  <si>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</si>
  <si>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</si>
  <si>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</si>
  <si>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</si>
  <si>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</si>
  <si>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</si>
  <si>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</si>
  <si>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</si>
  <si>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</si>
  <si>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</si>
  <si>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</si>
  <si>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</si>
  <si>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</si>
  <si>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</si>
  <si>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</si>
  <si>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</si>
  <si>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</si>
  <si>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</si>
  <si>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</si>
  <si>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</si>
  <si>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</si>
  <si>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</si>
  <si>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</si>
  <si>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</si>
  <si>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</si>
  <si>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</si>
  <si>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</si>
  <si>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</si>
  <si>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</si>
  <si>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</si>
  <si>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</si>
  <si>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</si>
  <si>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</si>
  <si>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</si>
  <si>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</si>
  <si>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</si>
  <si>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</si>
  <si>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</si>
  <si>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</si>
  <si>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</si>
  <si>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</si>
  <si>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</si>
  <si>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</si>
  <si>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</si>
  <si>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</si>
  <si>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</si>
  <si>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</si>
  <si>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</si>
  <si>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</si>
  <si>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</si>
  <si>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</si>
  <si>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</si>
  <si>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</si>
  <si>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</si>
  <si>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</si>
  <si>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</si>
  <si>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</si>
  <si>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</si>
  <si>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</si>
  <si>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</si>
  <si>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</si>
  <si>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</si>
  <si>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</si>
  <si>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</si>
  <si>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</si>
  <si>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</si>
  <si>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</si>
  <si>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</si>
  <si>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</si>
  <si>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</si>
  <si>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</si>
  <si>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</si>
  <si>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</si>
  <si>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</si>
  <si>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</si>
  <si>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</si>
  <si>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</si>
  <si>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</si>
  <si>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</si>
  <si>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</si>
  <si>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</si>
  <si>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</si>
  <si>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</si>
  <si>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</si>
  <si>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</si>
  <si>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</si>
  <si>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</si>
  <si>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</si>
  <si>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</si>
  <si>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</si>
  <si>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</si>
  <si>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</si>
  <si>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</si>
  <si>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</si>
  <si>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</si>
  <si>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</si>
  <si>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</si>
  <si>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</si>
  <si>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</si>
  <si>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</si>
  <si>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</si>
  <si>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</si>
  <si>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</si>
  <si>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</si>
  <si>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</si>
  <si>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</si>
  <si>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</si>
  <si>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</si>
  <si>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</si>
  <si>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</si>
  <si>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</si>
  <si>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</si>
  <si>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</si>
  <si>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</si>
  <si>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</si>
  <si>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</si>
  <si>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</si>
  <si>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</si>
  <si>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</si>
  <si>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</si>
  <si>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</si>
  <si>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</si>
  <si>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</si>
  <si>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</si>
  <si>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</si>
  <si>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</si>
  <si>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</si>
  <si>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</si>
  <si>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</si>
  <si>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</si>
  <si>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</si>
  <si>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</si>
  <si>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</si>
  <si>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</si>
  <si>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</si>
  <si>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</si>
  <si>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</si>
  <si>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</si>
  <si>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</si>
  <si>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</si>
  <si>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</si>
  <si>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</si>
  <si>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</si>
  <si>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</si>
  <si>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</si>
  <si>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</si>
  <si>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</si>
  <si>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</si>
  <si>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</si>
  <si>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</si>
  <si>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</si>
  <si>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</si>
  <si>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</si>
  <si>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</si>
  <si>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</si>
  <si>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</si>
  <si>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</si>
  <si>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</si>
  <si>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</si>
  <si>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</si>
  <si>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</si>
  <si>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</si>
  <si>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</si>
  <si>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</si>
  <si>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</si>
  <si>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</si>
  <si>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</si>
  <si>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</si>
  <si>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</si>
  <si>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</si>
  <si>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</si>
  <si>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</si>
  <si>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</si>
  <si>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</si>
  <si>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</si>
  <si>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</si>
  <si>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</si>
  <si>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</si>
  <si>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</si>
  <si>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</si>
  <si>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</si>
  <si>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</si>
  <si>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</si>
  <si>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</si>
  <si>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</si>
  <si>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</si>
  <si>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</si>
  <si>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</si>
  <si>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</si>
  <si>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</si>
  <si>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</si>
  <si>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</si>
  <si>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</si>
  <si>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</si>
  <si>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</si>
  <si>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</si>
  <si>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</si>
  <si>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</si>
  <si>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</si>
  <si>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</si>
  <si>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</si>
  <si>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</si>
  <si>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</si>
  <si>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</si>
  <si>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</si>
  <si>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</si>
  <si>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</si>
  <si>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</si>
  <si>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</si>
  <si>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</si>
  <si>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</si>
  <si>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</si>
  <si>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</si>
  <si>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</si>
  <si>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</si>
  <si>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</si>
  <si>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</si>
  <si>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</si>
  <si>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</si>
  <si>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</si>
  <si>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</si>
  <si>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</si>
  <si>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</si>
  <si>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</si>
  <si>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</si>
  <si>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</si>
  <si>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</si>
  <si>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</si>
  <si>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</si>
  <si>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</si>
  <si>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</si>
  <si>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</si>
  <si>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</si>
  <si>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</si>
  <si>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</si>
  <si>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</si>
  <si>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</si>
  <si>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</si>
  <si>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</si>
  <si>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</si>
  <si>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</si>
  <si>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</si>
  <si>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</si>
  <si>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</si>
  <si>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</si>
  <si>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</si>
  <si>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</si>
  <si>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</si>
  <si>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</si>
  <si>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</si>
  <si>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</si>
  <si>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</si>
  <si>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</si>
  <si>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</si>
  <si>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</si>
  <si>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</si>
  <si>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</si>
  <si>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</si>
  <si>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</si>
  <si>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</si>
  <si>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</si>
  <si>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</si>
  <si>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</si>
  <si>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</si>
  <si>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</si>
  <si>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</si>
  <si>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</si>
  <si>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</si>
  <si>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</si>
  <si>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</si>
  <si>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</si>
  <si>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</si>
  <si>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</si>
  <si>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</si>
  <si>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</si>
  <si>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</si>
  <si>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</si>
  <si>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</si>
  <si>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</si>
  <si>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</si>
  <si>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</si>
  <si>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</si>
  <si>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</si>
  <si>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</si>
  <si>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</si>
  <si>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</si>
  <si>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</si>
  <si>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</si>
  <si>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</si>
  <si>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</si>
  <si>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</si>
  <si>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</si>
  <si>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</si>
  <si>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</si>
  <si>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</si>
  <si>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</si>
  <si>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</si>
  <si>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</si>
  <si>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</si>
  <si>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</si>
  <si>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</si>
  <si>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</si>
  <si>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</si>
  <si>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</si>
  <si>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</si>
  <si>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</si>
  <si>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</si>
  <si>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</si>
  <si>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</si>
  <si>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</si>
  <si>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</si>
  <si>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</si>
  <si>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</si>
  <si>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</si>
  <si>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</si>
  <si>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</si>
  <si>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</si>
  <si>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</si>
  <si>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</si>
  <si>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</si>
  <si>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</si>
  <si>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</si>
  <si>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</si>
  <si>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</si>
  <si>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</si>
  <si>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</si>
  <si>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</si>
  <si>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</si>
  <si>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</si>
  <si>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</si>
  <si>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</si>
  <si>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</si>
  <si>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</si>
  <si>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</si>
  <si>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</si>
  <si>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</si>
  <si>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</si>
  <si>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</si>
  <si>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</si>
  <si>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</si>
  <si>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</si>
  <si>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</si>
  <si>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</si>
  <si>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</si>
  <si>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</si>
  <si>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</si>
  <si>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</si>
  <si>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</si>
  <si>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</si>
  <si>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</si>
  <si>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</si>
  <si>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</si>
  <si>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</si>
  <si>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</si>
  <si>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</si>
  <si>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</si>
  <si>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</si>
  <si>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</si>
  <si>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</si>
  <si>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</si>
  <si>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</si>
  <si>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</si>
  <si>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</si>
  <si>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</si>
  <si>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</si>
  <si>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</si>
  <si>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</si>
  <si>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</si>
  <si>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</si>
  <si>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</si>
  <si>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</si>
  <si>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</si>
  <si>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</si>
  <si>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</si>
  <si>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</si>
  <si>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</si>
  <si>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</si>
  <si>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</si>
  <si>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</si>
  <si>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</si>
  <si>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</si>
  <si>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</si>
  <si>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</si>
  <si>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</si>
  <si>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</si>
  <si>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</si>
  <si>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</si>
  <si>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</si>
  <si>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</si>
  <si>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</si>
  <si>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</si>
  <si>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</si>
  <si>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</si>
  <si>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</si>
  <si>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</si>
  <si>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</si>
  <si>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</si>
  <si>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</si>
  <si>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</si>
  <si>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</si>
  <si>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</si>
  <si>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</si>
  <si>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</si>
  <si>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</si>
  <si>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</si>
  <si>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</si>
  <si>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</si>
  <si>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</si>
  <si>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</si>
  <si>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</si>
  <si>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</si>
  <si>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</si>
  <si>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</si>
  <si>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</si>
  <si>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</si>
  <si>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</si>
  <si>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</si>
  <si>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</si>
  <si>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</si>
  <si>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</si>
  <si>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</si>
  <si>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</si>
  <si>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</si>
  <si>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</si>
  <si>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</si>
  <si>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</si>
  <si>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</si>
  <si>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</si>
  <si>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</si>
  <si>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</si>
  <si>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</si>
  <si>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</si>
  <si>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</si>
  <si>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</si>
  <si>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</si>
  <si>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</si>
  <si>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</si>
  <si>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</si>
  <si>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</si>
  <si>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</si>
  <si>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</si>
  <si>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</si>
  <si>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</si>
  <si>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</si>
  <si>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</si>
  <si>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</si>
  <si>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</si>
  <si>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</si>
  <si>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</si>
  <si>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</si>
  <si>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</si>
  <si>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</si>
  <si>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</si>
  <si>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</si>
  <si>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</si>
  <si>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</si>
  <si>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</si>
  <si>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</si>
  <si>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</si>
  <si>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</si>
  <si>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</si>
  <si>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</si>
  <si>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</si>
  <si>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</si>
  <si>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</si>
  <si>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</si>
  <si>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</si>
  <si>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</si>
  <si>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</si>
  <si>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</si>
  <si>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</si>
  <si>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</si>
  <si>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</si>
  <si>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</si>
  <si>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</si>
  <si>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</si>
  <si>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</si>
  <si>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</si>
  <si>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</si>
  <si>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</si>
  <si>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</si>
  <si>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</si>
  <si>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</si>
  <si>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</si>
  <si>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</si>
  <si>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</si>
  <si>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</si>
  <si>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</si>
  <si>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</si>
  <si>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</si>
  <si>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</si>
  <si>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</si>
  <si>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</si>
  <si>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</si>
  <si>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</si>
  <si>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</si>
  <si>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</si>
  <si>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</si>
  <si>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</si>
  <si>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</si>
  <si>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</si>
  <si>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</si>
  <si>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</si>
  <si>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</si>
  <si>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</si>
  <si>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</si>
  <si>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</si>
  <si>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</si>
  <si>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</si>
  <si>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</si>
  <si>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</si>
  <si>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</si>
  <si>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</si>
  <si>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</si>
  <si>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</si>
  <si>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</si>
  <si>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</si>
  <si>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</si>
  <si>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</si>
  <si>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</si>
  <si>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</si>
  <si>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</si>
  <si>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</si>
  <si>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</si>
  <si>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</si>
  <si>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</si>
  <si>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</si>
  <si>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</si>
  <si>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</si>
  <si>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</si>
  <si>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</si>
  <si>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</si>
  <si>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</si>
  <si>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</si>
  <si>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</si>
  <si>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</si>
  <si>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</si>
  <si>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</si>
  <si>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</si>
  <si>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</si>
  <si>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</si>
  <si>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</si>
  <si>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</si>
  <si>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</si>
  <si>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</si>
  <si>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</si>
  <si>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</si>
  <si>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</si>
  <si>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</si>
  <si>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</si>
  <si>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</si>
  <si>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</si>
  <si>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</si>
  <si>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</si>
  <si>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</si>
  <si>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</si>
  <si>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</si>
  <si>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</si>
  <si>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</si>
  <si>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</si>
  <si>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</si>
  <si>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</si>
  <si>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</si>
  <si>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</si>
  <si>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</si>
  <si>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</si>
  <si>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</si>
  <si>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</si>
  <si>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</si>
  <si>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</si>
  <si>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</si>
  <si>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</si>
  <si>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</si>
  <si>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</si>
  <si>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</si>
  <si>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</si>
  <si>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</si>
  <si>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</si>
  <si>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</si>
  <si>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</si>
  <si>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</si>
  <si>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</si>
  <si>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</si>
  <si>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</si>
  <si>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</si>
  <si>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</si>
  <si>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</si>
  <si>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</si>
  <si>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</si>
  <si>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</si>
  <si>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</si>
  <si>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</si>
  <si>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</si>
  <si>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</si>
  <si>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</si>
  <si>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</si>
  <si>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</si>
  <si>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</si>
  <si>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</si>
  <si>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</si>
  <si>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</si>
  <si>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</si>
  <si>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</si>
  <si>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</si>
  <si>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</si>
  <si>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</si>
  <si>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</si>
  <si>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</si>
  <si>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</si>
  <si>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</si>
  <si>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</si>
  <si>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</si>
  <si>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</si>
  <si>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</si>
  <si>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</si>
  <si>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</si>
  <si>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</si>
  <si>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</si>
  <si>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</si>
  <si>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</si>
  <si>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</si>
  <si>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</si>
  <si>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</si>
  <si>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</si>
  <si>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</si>
  <si>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</si>
  <si>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</si>
  <si>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</si>
  <si>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</si>
  <si>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</si>
  <si>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</si>
  <si>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</si>
  <si>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</si>
  <si>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</si>
  <si>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</si>
  <si>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</si>
  <si>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</si>
  <si>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</si>
  <si>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</si>
  <si>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</si>
  <si>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</si>
  <si>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</si>
  <si>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</si>
  <si>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</si>
  <si>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</si>
  <si>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</si>
  <si>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</si>
  <si>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</si>
  <si>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</si>
  <si>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</si>
  <si>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</si>
  <si>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</si>
  <si>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</si>
  <si>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</si>
  <si>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</si>
  <si>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</si>
  <si>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</si>
  <si>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</si>
  <si>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</si>
  <si>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</si>
  <si>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</si>
  <si>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</si>
  <si>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</si>
  <si>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</si>
  <si>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</si>
  <si>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</si>
  <si>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</si>
  <si>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</si>
  <si>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</si>
  <si>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</si>
  <si>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</si>
  <si>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</si>
  <si>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</si>
  <si>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</si>
  <si>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</si>
  <si>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</si>
  <si>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</si>
  <si>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</si>
  <si>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</si>
  <si>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</si>
  <si>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</si>
  <si>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</si>
  <si>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</si>
  <si>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</si>
  <si>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</si>
  <si>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</si>
  <si>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</si>
  <si>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</si>
  <si>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</si>
  <si>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</si>
  <si>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</si>
  <si>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</si>
  <si>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</si>
  <si>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</si>
  <si>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</si>
  <si>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</si>
  <si>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</si>
  <si>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</si>
  <si>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</si>
  <si>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</si>
  <si>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</si>
  <si>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</si>
  <si>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</si>
  <si>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</si>
  <si>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</si>
  <si>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</si>
  <si>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</si>
  <si>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</si>
  <si>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</si>
  <si>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</si>
  <si>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</si>
  <si>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</si>
  <si>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</si>
  <si>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</si>
  <si>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</si>
  <si>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</si>
  <si>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</si>
  <si>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</si>
  <si>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</si>
  <si>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</si>
  <si>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</si>
  <si>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</si>
  <si>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</si>
  <si>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</si>
  <si>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</si>
  <si>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</si>
  <si>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</si>
  <si>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</si>
  <si>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</si>
  <si>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</si>
  <si>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</si>
  <si>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</si>
  <si>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</si>
  <si>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</si>
  <si>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</si>
  <si>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</si>
  <si>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</si>
  <si>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</si>
  <si>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</si>
  <si>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</si>
  <si>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</si>
  <si>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</si>
  <si>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</si>
  <si>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</si>
  <si>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</si>
  <si>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</si>
  <si>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</si>
  <si>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</si>
  <si>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</si>
  <si>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</si>
  <si>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</si>
  <si>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</si>
  <si>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</si>
  <si>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</si>
  <si>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</si>
  <si>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</si>
  <si>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</si>
  <si>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</si>
  <si>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</si>
  <si>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</si>
  <si>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</si>
  <si>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</si>
  <si>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</si>
  <si>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</si>
  <si>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</si>
  <si>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</si>
  <si>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</si>
  <si>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</si>
  <si>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</si>
  <si>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</si>
  <si>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</si>
  <si>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</si>
  <si>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</si>
  <si>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</si>
  <si>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</si>
  <si>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</si>
  <si>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</si>
  <si>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</si>
  <si>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</si>
  <si>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</si>
  <si>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</si>
  <si>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</si>
  <si>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</si>
  <si>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</si>
  <si>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</si>
  <si>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</si>
  <si>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</si>
  <si>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</si>
  <si>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</si>
  <si>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</si>
  <si>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</si>
  <si>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</si>
  <si>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</si>
  <si>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</si>
  <si>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</si>
  <si>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</si>
  <si>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</si>
  <si>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</si>
  <si>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</si>
  <si>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</si>
  <si>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</si>
  <si>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</si>
  <si>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</si>
  <si>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</si>
  <si>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</si>
  <si>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</si>
  <si>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</si>
  <si>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</si>
  <si>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</si>
  <si>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</si>
  <si>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</si>
  <si>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</si>
  <si>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</si>
  <si>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</si>
  <si>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</si>
  <si>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</si>
  <si>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</si>
  <si>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</si>
  <si>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</si>
  <si>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</si>
  <si>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</si>
  <si>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</si>
  <si>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</si>
  <si>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</si>
  <si>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</si>
  <si>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</si>
  <si>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</si>
  <si>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</si>
  <si>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</si>
  <si>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</si>
  <si>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</si>
  <si>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</si>
  <si>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</si>
  <si>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</si>
  <si>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</si>
  <si>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</si>
  <si>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</si>
  <si>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</si>
  <si>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</si>
  <si>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</si>
  <si>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</si>
  <si>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</si>
  <si>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</si>
  <si>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</si>
  <si>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</si>
  <si>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</si>
  <si>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</si>
  <si>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</si>
  <si>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</si>
  <si>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</si>
  <si>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</si>
  <si>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</si>
  <si>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</si>
  <si>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</si>
  <si>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</si>
  <si>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</si>
  <si>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</si>
  <si>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</si>
  <si>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</si>
  <si>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</si>
  <si>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</si>
  <si>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</si>
  <si>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</si>
  <si>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</si>
  <si>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</si>
  <si>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</si>
  <si>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</si>
  <si>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</si>
  <si>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</si>
  <si>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</si>
  <si>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</si>
  <si>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</si>
  <si>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</si>
  <si>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</si>
  <si>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</si>
  <si>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</si>
  <si>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</si>
  <si>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</si>
  <si>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</si>
  <si>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</si>
  <si>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</si>
  <si>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</si>
  <si>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</si>
  <si>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</si>
  <si>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</si>
  <si>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</si>
  <si>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</si>
  <si>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</si>
  <si>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</si>
  <si>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</si>
  <si>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</si>
  <si>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</si>
  <si>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</si>
  <si>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</si>
  <si>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</si>
  <si>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</si>
  <si>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</si>
  <si>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</si>
  <si>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</si>
  <si>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</si>
  <si>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</si>
  <si>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</si>
  <si>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</si>
  <si>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</si>
  <si>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</si>
  <si>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</si>
  <si>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</si>
  <si>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</si>
  <si>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</si>
  <si>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</si>
  <si>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</si>
  <si>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</si>
  <si>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</si>
  <si>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</si>
  <si>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</si>
  <si>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</si>
  <si>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</si>
  <si>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</si>
  <si>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</si>
  <si>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</si>
  <si>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</si>
  <si>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</si>
  <si>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</si>
  <si>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</si>
  <si>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</si>
  <si>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</si>
  <si>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</si>
  <si>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</si>
  <si>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</si>
  <si>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</si>
  <si>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</si>
  <si>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</si>
  <si>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</si>
  <si>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</si>
  <si>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</si>
  <si>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</si>
  <si>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</si>
  <si>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</si>
  <si>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</si>
  <si>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</si>
  <si>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</si>
  <si>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</si>
  <si>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</si>
  <si>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</si>
  <si>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</si>
  <si>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</si>
  <si>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</si>
  <si>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</si>
  <si>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</si>
  <si>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</si>
  <si>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</si>
  <si>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</si>
  <si>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</si>
  <si>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</si>
  <si>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</si>
  <si>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</si>
  <si>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</si>
  <si>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</si>
  <si>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</si>
  <si>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</si>
  <si>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</si>
  <si>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</si>
  <si>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</si>
  <si>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</si>
  <si>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</si>
  <si>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</si>
  <si>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</si>
  <si>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</si>
  <si>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</si>
  <si>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</si>
  <si>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</si>
  <si>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</si>
  <si>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</si>
  <si>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</si>
  <si>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</si>
  <si>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</si>
  <si>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</si>
  <si>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</si>
  <si>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</si>
  <si>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</si>
  <si>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</si>
  <si>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</si>
  <si>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</si>
  <si>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</si>
  <si>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</si>
  <si>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</si>
  <si>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</si>
  <si>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</si>
  <si>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</si>
  <si>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</si>
  <si>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</si>
  <si>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</si>
  <si>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</si>
  <si>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</si>
  <si>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</si>
  <si>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</si>
  <si>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</si>
  <si>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</si>
  <si>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</si>
  <si>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</si>
  <si>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</si>
  <si>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</si>
  <si>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</si>
  <si>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</si>
  <si>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</si>
  <si>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</si>
  <si>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</si>
  <si>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</si>
  <si>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</si>
  <si>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</si>
  <si>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</si>
  <si>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</si>
  <si>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</si>
  <si>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</si>
  <si>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</si>
  <si>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</si>
  <si>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</si>
  <si>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</si>
  <si>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</si>
  <si>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</si>
  <si>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</si>
  <si>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</si>
  <si>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</si>
  <si>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</si>
  <si>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</si>
  <si>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</si>
  <si>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</si>
  <si>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</si>
  <si>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</si>
  <si>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</si>
  <si>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</si>
  <si>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</si>
  <si>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</si>
  <si>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</si>
  <si>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</si>
  <si>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</si>
  <si>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</si>
  <si>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</si>
  <si>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</si>
  <si>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</si>
  <si>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</si>
  <si>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</si>
  <si>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</si>
  <si>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</si>
  <si>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</si>
  <si>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</si>
  <si>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</si>
  <si>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</si>
  <si>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</si>
  <si>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</si>
  <si>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</si>
  <si>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</si>
  <si>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</si>
  <si>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</si>
  <si>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</si>
  <si>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</si>
  <si>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</si>
  <si>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</si>
  <si>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</si>
  <si>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</si>
  <si>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</si>
  <si>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</si>
  <si>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</si>
  <si>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</si>
  <si>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</si>
  <si>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</si>
  <si>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</si>
  <si>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</si>
  <si>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</si>
  <si>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</si>
  <si>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</si>
  <si>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</si>
  <si>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</si>
  <si>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</si>
  <si>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</si>
  <si>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</si>
  <si>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</si>
  <si>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</si>
  <si>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</si>
  <si>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</si>
  <si>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</si>
  <si>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</si>
  <si>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</si>
  <si>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</si>
  <si>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</si>
  <si>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</si>
  <si>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</si>
  <si>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</si>
  <si>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</si>
  <si>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</si>
  <si>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</si>
  <si>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</si>
  <si>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</si>
  <si>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</si>
  <si>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</si>
  <si>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</si>
  <si>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</si>
  <si>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</si>
  <si>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</si>
  <si>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</si>
  <si>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</si>
  <si>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</si>
  <si>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</si>
  <si>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</si>
  <si>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</si>
  <si>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</si>
  <si>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</si>
  <si>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</si>
  <si>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</si>
  <si>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</si>
  <si>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</si>
  <si>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</si>
  <si>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</si>
  <si>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</si>
  <si>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</si>
  <si>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</si>
  <si>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</si>
  <si>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</si>
  <si>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</si>
  <si>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</si>
  <si>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</si>
  <si>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</si>
  <si>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</si>
  <si>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</si>
  <si>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</si>
  <si>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</si>
  <si>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</si>
  <si>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</si>
  <si>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</si>
  <si>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</si>
  <si>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</si>
  <si>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</si>
  <si>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</si>
  <si>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</si>
  <si>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</si>
  <si>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</si>
  <si>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</si>
  <si>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</si>
  <si>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</si>
  <si>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</si>
  <si>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</si>
  <si>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</si>
  <si>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</si>
  <si>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</si>
  <si>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</si>
  <si>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</si>
  <si>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</si>
  <si>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</si>
  <si>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</si>
  <si>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</si>
  <si>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</si>
  <si>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</si>
  <si>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</si>
  <si>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</si>
  <si>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</si>
  <si>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</si>
  <si>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</si>
  <si>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</si>
  <si>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</si>
  <si>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</si>
  <si>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</si>
  <si>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</si>
  <si>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</si>
  <si>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</si>
  <si>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</si>
  <si>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</si>
  <si>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</si>
  <si>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</si>
  <si>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</si>
  <si>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</si>
  <si>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</si>
  <si>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</si>
  <si>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</si>
  <si>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</si>
  <si>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</si>
  <si>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</si>
  <si>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</si>
  <si>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</si>
  <si>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</si>
  <si>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</si>
  <si>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</si>
  <si>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</si>
  <si>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</si>
  <si>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</si>
  <si>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</si>
  <si>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</si>
  <si>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</si>
  <si>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</si>
  <si>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</si>
  <si>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</si>
  <si>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</si>
  <si>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</si>
  <si>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</si>
  <si>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</si>
  <si>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</si>
  <si>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</si>
  <si>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</si>
  <si>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</si>
  <si>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</si>
  <si>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</si>
  <si>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</si>
  <si>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</si>
  <si>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</si>
  <si>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</si>
  <si>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</si>
  <si>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</si>
  <si>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</si>
  <si>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</si>
  <si>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</si>
  <si>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</si>
  <si>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</si>
  <si>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</si>
  <si>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</si>
  <si>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</si>
  <si>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</si>
  <si>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</si>
  <si>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</si>
  <si>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</si>
  <si>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</si>
  <si>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</si>
  <si>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</si>
  <si>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</si>
  <si>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</si>
  <si>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</si>
  <si>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</si>
  <si>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</si>
  <si>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</si>
  <si>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</si>
  <si>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</si>
  <si>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</si>
  <si>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</si>
  <si>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</si>
  <si>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</si>
  <si>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</si>
  <si>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</si>
  <si>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</si>
  <si>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</si>
  <si>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</si>
  <si>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</si>
  <si>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</si>
  <si>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</si>
  <si>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</si>
  <si>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</si>
  <si>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</si>
  <si>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</si>
  <si>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</si>
  <si>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</si>
  <si>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</si>
  <si>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</si>
  <si>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</si>
  <si>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</si>
  <si>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</si>
  <si>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</si>
  <si>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</si>
  <si>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</si>
  <si>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</si>
  <si>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</si>
  <si>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</si>
  <si>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</si>
  <si>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</si>
  <si>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</si>
  <si>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</si>
  <si>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</si>
  <si>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</si>
  <si>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</si>
  <si>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</si>
  <si>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</si>
  <si>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</si>
  <si>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</si>
  <si>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</si>
  <si>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</si>
  <si>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</si>
  <si>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</si>
  <si>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</si>
  <si>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</si>
  <si>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</si>
  <si>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</si>
  <si>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</si>
  <si>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</si>
  <si>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</si>
  <si>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</si>
  <si>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</si>
  <si>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</si>
  <si>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</si>
  <si>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</si>
  <si>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</si>
  <si>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</si>
  <si>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</si>
  <si>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</si>
  <si>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</si>
  <si>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</si>
  <si>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</si>
  <si>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</si>
  <si>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</si>
  <si>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</si>
  <si>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</si>
  <si>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</si>
  <si>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</si>
  <si>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</si>
  <si>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</si>
  <si>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</si>
  <si>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</si>
  <si>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</si>
  <si>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</si>
  <si>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</si>
  <si>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</si>
  <si>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</si>
  <si>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</si>
  <si>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</si>
  <si>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</si>
  <si>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</si>
  <si>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</si>
  <si>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</si>
  <si>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</si>
  <si>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</si>
  <si>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</si>
  <si>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</si>
  <si>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</si>
  <si>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</si>
  <si>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</si>
  <si>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</si>
  <si>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</si>
  <si>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</si>
  <si>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</si>
  <si>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</si>
  <si>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</si>
  <si>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</si>
  <si>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</si>
  <si>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</si>
  <si>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</si>
  <si>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</si>
  <si>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</si>
  <si>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</si>
  <si>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</si>
  <si>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</si>
  <si>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</si>
  <si>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</si>
  <si>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</si>
  <si>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</si>
  <si>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</si>
  <si>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</si>
  <si>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</si>
  <si>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</si>
  <si>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</si>
  <si>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</si>
  <si>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</si>
  <si>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</si>
  <si>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</si>
  <si>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</si>
  <si>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</si>
  <si>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</si>
  <si>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</si>
  <si>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</si>
  <si>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</si>
  <si>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</si>
  <si>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</si>
  <si>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</si>
  <si>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</si>
  <si>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</si>
  <si>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</si>
  <si>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</si>
  <si>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</si>
  <si>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</si>
  <si>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</si>
  <si>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</si>
  <si>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</si>
  <si>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</si>
  <si>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</si>
  <si>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</si>
  <si>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</si>
  <si>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</si>
  <si>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</si>
  <si>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</si>
  <si>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</si>
  <si>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</si>
  <si>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</si>
  <si>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</si>
  <si>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</si>
  <si>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</si>
  <si>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</si>
  <si>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</si>
  <si>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</si>
  <si>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</si>
  <si>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</si>
  <si>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</si>
  <si>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</si>
  <si>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</si>
  <si>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</si>
  <si>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</si>
  <si>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</si>
  <si>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</si>
  <si>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</si>
  <si>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</si>
  <si>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</si>
  <si>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</si>
  <si>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</si>
  <si>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</si>
  <si>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</si>
  <si>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</si>
  <si>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</si>
  <si>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</si>
  <si>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</si>
  <si>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</si>
  <si>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</si>
  <si>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</si>
  <si>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</si>
  <si>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</si>
  <si>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</si>
  <si>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</si>
  <si>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</si>
  <si>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</si>
  <si>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</si>
  <si>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</si>
  <si>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</si>
  <si>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</si>
  <si>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</si>
  <si>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</si>
  <si>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</si>
  <si>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</si>
  <si>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</si>
  <si>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</si>
  <si>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</si>
  <si>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</si>
  <si>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</si>
  <si>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</si>
  <si>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</si>
  <si>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</si>
  <si>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</si>
  <si>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</si>
  <si>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</si>
  <si>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</si>
  <si>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</si>
  <si>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</si>
  <si>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</si>
  <si>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</si>
  <si>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</si>
  <si>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</si>
  <si>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</si>
  <si>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</si>
  <si>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</si>
  <si>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</si>
  <si>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</si>
  <si>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</si>
  <si>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</si>
  <si>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</si>
  <si>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</si>
  <si>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</si>
  <si>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</si>
  <si>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</si>
  <si>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</si>
  <si>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</si>
  <si>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</si>
  <si>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</si>
  <si>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</si>
  <si>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</si>
  <si>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</si>
  <si>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</si>
  <si>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</si>
  <si>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</si>
  <si>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</si>
  <si>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</si>
  <si>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</si>
  <si>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</si>
  <si>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</si>
  <si>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</si>
  <si>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</si>
  <si>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</si>
  <si>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</si>
  <si>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</si>
  <si>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</si>
  <si>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</si>
  <si>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</si>
  <si>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</si>
  <si>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</si>
  <si>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</si>
  <si>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</si>
  <si>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</si>
  <si>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</si>
  <si>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</si>
  <si>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</si>
  <si>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</si>
  <si>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</si>
  <si>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</si>
  <si>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</si>
  <si>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</si>
  <si>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</si>
  <si>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</si>
  <si>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</si>
  <si>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</si>
  <si>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</si>
  <si>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</si>
  <si>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</si>
  <si>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</si>
  <si>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</si>
  <si>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</si>
  <si>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</si>
  <si>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</si>
  <si>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</si>
  <si>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</si>
  <si>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</si>
  <si>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</si>
  <si>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</si>
  <si>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</si>
  <si>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</si>
  <si>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</si>
  <si>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</si>
  <si>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</si>
  <si>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</si>
  <si>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</si>
  <si>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</si>
  <si>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</si>
  <si>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</si>
  <si>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</si>
  <si>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</si>
  <si>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</si>
  <si>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</si>
  <si>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</si>
  <si>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</si>
  <si>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</si>
  <si>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</si>
  <si>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</si>
  <si>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</si>
  <si>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</si>
  <si>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</si>
  <si>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</si>
  <si>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</si>
  <si>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</si>
  <si>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</si>
  <si>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</si>
  <si>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</si>
  <si>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</si>
  <si>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</si>
  <si>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</si>
  <si>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</si>
  <si>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</si>
  <si>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</si>
  <si>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</si>
  <si>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</si>
  <si>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</si>
  <si>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</si>
  <si>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</si>
  <si>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</si>
  <si>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</si>
  <si>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</si>
  <si>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</si>
  <si>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</si>
  <si>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</si>
  <si>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</si>
  <si>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</si>
  <si>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</si>
  <si>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</si>
  <si>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</si>
  <si>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</si>
  <si>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</si>
  <si>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</si>
  <si>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</si>
  <si>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</si>
  <si>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</si>
  <si>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</si>
  <si>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</si>
  <si>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</si>
  <si>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</si>
  <si>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</si>
  <si>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</si>
  <si>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</si>
  <si>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</si>
  <si>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</si>
  <si>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</si>
  <si>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</si>
  <si>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</si>
  <si>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</si>
  <si>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</si>
  <si>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</si>
  <si>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</si>
  <si>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</si>
  <si>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</si>
  <si>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</si>
  <si>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</si>
  <si>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</si>
  <si>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</si>
  <si>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</si>
  <si>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</si>
  <si>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</si>
  <si>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</si>
  <si>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</si>
  <si>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</si>
  <si>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</si>
  <si>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</si>
  <si>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</si>
  <si>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</si>
  <si>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</si>
  <si>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</si>
  <si>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</si>
  <si>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</si>
  <si>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</si>
  <si>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</si>
  <si>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</si>
  <si>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</si>
  <si>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</si>
  <si>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</si>
  <si>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</si>
  <si>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</si>
  <si>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</si>
  <si>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</si>
  <si>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</si>
  <si>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</si>
  <si>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</si>
  <si>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</si>
  <si>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</si>
  <si>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</si>
  <si>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</si>
  <si>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</si>
  <si>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</si>
  <si>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</si>
  <si>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</si>
  <si>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</si>
  <si>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</si>
  <si>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</si>
  <si>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</si>
  <si>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</si>
  <si>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</si>
  <si>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</si>
  <si>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</si>
  <si>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</si>
  <si>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</si>
  <si>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</si>
  <si>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</si>
  <si>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</si>
  <si>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</si>
  <si>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</si>
  <si>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</si>
  <si>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</si>
  <si>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</si>
  <si>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</si>
  <si>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</si>
  <si>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</si>
  <si>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</si>
  <si>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</si>
  <si>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</si>
  <si>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</si>
  <si>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</si>
  <si>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</si>
  <si>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</si>
  <si>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</si>
  <si>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</si>
  <si>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</si>
  <si>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</si>
  <si>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</si>
  <si>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</si>
  <si>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</si>
  <si>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</si>
  <si>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</si>
  <si>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</si>
  <si>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</si>
  <si>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</si>
  <si>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</si>
  <si>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</si>
  <si>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</si>
  <si>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</si>
  <si>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</si>
  <si>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</si>
  <si>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</si>
  <si>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</si>
  <si>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</si>
  <si>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</si>
  <si>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</si>
  <si>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</si>
  <si>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</si>
  <si>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</si>
  <si>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</si>
  <si>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</si>
  <si>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</si>
  <si>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</si>
  <si>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</si>
  <si>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</si>
  <si>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</si>
  <si>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</si>
  <si>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</si>
  <si>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</si>
  <si>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</si>
  <si>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</si>
  <si>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</si>
  <si>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</si>
  <si>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</si>
  <si>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</si>
  <si>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</si>
  <si>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</si>
  <si>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</si>
  <si>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</si>
  <si>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</si>
  <si>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</si>
  <si>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</si>
  <si>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</si>
  <si>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</si>
  <si>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</si>
  <si>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</si>
  <si>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</si>
  <si>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</si>
  <si>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</si>
  <si>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</si>
  <si>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</si>
  <si>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</si>
  <si>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</si>
  <si>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</si>
  <si>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</si>
  <si>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</si>
  <si>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</si>
  <si>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</si>
  <si>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</si>
  <si>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</si>
  <si>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</si>
  <si>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</si>
  <si>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</si>
  <si>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</si>
  <si>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</si>
  <si>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</si>
  <si>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</si>
  <si>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</si>
  <si>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</si>
  <si>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</si>
  <si>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</si>
  <si>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</si>
  <si>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</si>
  <si>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</si>
  <si>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</si>
  <si>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</si>
  <si>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</si>
  <si>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</si>
  <si>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</si>
  <si>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</si>
  <si>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</si>
  <si>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</si>
  <si>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</si>
  <si>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</si>
  <si>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</si>
  <si>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</si>
  <si>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</si>
  <si>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</si>
  <si>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</si>
  <si>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</si>
  <si>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</si>
  <si>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</si>
  <si>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</si>
  <si>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</si>
  <si>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</si>
  <si>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</si>
  <si>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</si>
  <si>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</si>
  <si>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</si>
  <si>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</si>
  <si>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</si>
  <si>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</si>
  <si>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</si>
  <si>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</si>
  <si>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</si>
  <si>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</si>
  <si>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</si>
  <si>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</si>
  <si>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</si>
  <si>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</si>
  <si>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</si>
  <si>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</si>
  <si>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</si>
  <si>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</si>
  <si>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</si>
  <si>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</si>
  <si>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</si>
  <si>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</si>
  <si>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</si>
  <si>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</si>
  <si>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</si>
  <si>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</si>
  <si>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</si>
  <si>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</si>
  <si>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</si>
  <si>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</si>
  <si>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</si>
  <si>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</si>
  <si>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</si>
  <si>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</si>
  <si>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</si>
  <si>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</si>
  <si>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</si>
  <si>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</si>
  <si>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</si>
  <si>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</si>
  <si>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</si>
  <si>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</si>
  <si>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</si>
  <si>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</si>
  <si>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</si>
  <si>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</si>
  <si>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</si>
  <si>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</si>
  <si>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</si>
  <si>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</si>
  <si>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</si>
  <si>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</si>
  <si>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</si>
  <si>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</si>
  <si>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</si>
  <si>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</si>
  <si>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</si>
  <si>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</si>
  <si>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</si>
  <si>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</si>
  <si>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</si>
  <si>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</si>
  <si>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</si>
  <si>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</si>
  <si>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</si>
  <si>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</si>
  <si>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</si>
  <si>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</si>
  <si>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</si>
  <si>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</si>
  <si>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</si>
  <si>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</si>
  <si>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</si>
  <si>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</si>
  <si>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</si>
  <si>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</si>
  <si>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</si>
  <si>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</si>
  <si>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</si>
  <si>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</si>
  <si>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</si>
  <si>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</si>
  <si>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</si>
  <si>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</si>
  <si>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</si>
  <si>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</si>
  <si>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</si>
  <si>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</si>
  <si>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</si>
  <si>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</si>
  <si>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</si>
  <si>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</si>
  <si>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</si>
  <si>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</si>
  <si>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</si>
  <si>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</si>
  <si>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</si>
  <si>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</si>
  <si>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</si>
  <si>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</si>
  <si>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</si>
  <si>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</si>
  <si>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</si>
  <si>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</si>
  <si>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</si>
  <si>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</si>
  <si>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</si>
  <si>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</si>
  <si>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</si>
  <si>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</si>
  <si>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</si>
  <si>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</si>
  <si>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</si>
  <si>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</si>
  <si>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</si>
  <si>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</si>
  <si>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</si>
  <si>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</si>
  <si>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</si>
  <si>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</si>
  <si>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</si>
  <si>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</si>
  <si>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</si>
  <si>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</si>
  <si>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</si>
  <si>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</si>
  <si>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</si>
  <si>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</si>
  <si>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</si>
  <si>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</si>
  <si>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</si>
  <si>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</si>
  <si>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</si>
  <si>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</si>
  <si>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</si>
  <si>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</si>
  <si>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</si>
  <si>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</si>
  <si>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</si>
  <si>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</si>
  <si>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</si>
  <si>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</si>
  <si>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</si>
  <si>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</si>
  <si>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</si>
  <si>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</si>
  <si>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</si>
  <si>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</si>
  <si>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</si>
  <si>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</si>
  <si>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</si>
  <si>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</si>
  <si>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</si>
  <si>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</si>
  <si>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</si>
  <si>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</si>
  <si>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</si>
  <si>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</si>
  <si>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</si>
  <si>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</si>
  <si>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</si>
  <si>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</si>
  <si>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</si>
  <si>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</si>
  <si>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</si>
  <si>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</si>
  <si>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</si>
  <si>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</si>
  <si>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</si>
  <si>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</si>
  <si>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</si>
  <si>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</si>
  <si>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</si>
  <si>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</si>
  <si>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</si>
  <si>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</si>
  <si>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</si>
  <si>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</si>
  <si>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</si>
  <si>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</si>
  <si>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</si>
  <si>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</si>
  <si>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</si>
  <si>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</si>
  <si>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</si>
  <si>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</si>
  <si>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</si>
  <si>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</si>
  <si>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</si>
  <si>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</si>
  <si>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</si>
  <si>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</si>
  <si>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</si>
  <si>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</si>
  <si>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</si>
  <si>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</si>
  <si>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</si>
  <si>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</si>
  <si>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</si>
  <si>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</si>
  <si>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</si>
  <si>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</si>
  <si>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</si>
  <si>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</si>
  <si>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</si>
  <si>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</si>
  <si>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</si>
  <si>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</si>
  <si>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</si>
  <si>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</si>
  <si>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</si>
  <si>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</si>
  <si>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</si>
  <si>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</si>
  <si>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</si>
  <si>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</si>
  <si>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</si>
  <si>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</si>
  <si>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</si>
  <si>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</si>
  <si>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</si>
  <si>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</si>
  <si>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</si>
  <si>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</si>
  <si>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</si>
  <si>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</si>
  <si>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</si>
  <si>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</si>
  <si>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</si>
  <si>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</si>
  <si>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</si>
  <si>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</si>
  <si>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</si>
  <si>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</si>
  <si>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</si>
  <si>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</si>
  <si>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</si>
  <si>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</si>
  <si>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</si>
  <si>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</si>
  <si>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</si>
  <si>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</si>
  <si>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</si>
  <si>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</si>
  <si>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</si>
  <si>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</si>
  <si>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</si>
  <si>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</si>
  <si>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</si>
  <si>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</si>
  <si>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</si>
  <si>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</si>
  <si>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</si>
  <si>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</si>
  <si>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</si>
  <si>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</si>
  <si>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</si>
  <si>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</si>
  <si>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</si>
  <si>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</si>
  <si>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</si>
  <si>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</si>
  <si>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</si>
  <si>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</si>
  <si>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</si>
  <si>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</si>
  <si>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</si>
  <si>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</si>
  <si>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</si>
  <si>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</si>
  <si>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</si>
  <si>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</si>
  <si>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</si>
  <si>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</si>
  <si>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</si>
  <si>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</si>
  <si>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</si>
  <si>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</si>
  <si>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</si>
  <si>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</si>
  <si>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</si>
  <si>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</si>
  <si>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</si>
  <si>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</si>
  <si>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</si>
  <si>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</si>
  <si>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</si>
  <si>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</si>
  <si>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</si>
  <si>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</si>
  <si>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</si>
  <si>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</si>
  <si>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</si>
  <si>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</si>
  <si>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</si>
  <si>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</si>
  <si>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</si>
  <si>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</si>
  <si>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</si>
  <si>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</si>
  <si>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</si>
  <si>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</si>
  <si>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</si>
  <si>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</si>
  <si>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</si>
  <si>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</si>
  <si>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</si>
  <si>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</si>
  <si>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</si>
  <si>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</si>
  <si>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</si>
  <si>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</si>
  <si>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</si>
  <si>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</si>
  <si>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</si>
  <si>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</si>
  <si>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</si>
  <si>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</si>
  <si>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</si>
  <si>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</si>
  <si>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</si>
  <si>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</si>
  <si>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</si>
  <si>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</si>
  <si>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</si>
  <si>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</si>
  <si>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</si>
  <si>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</si>
  <si>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</si>
  <si>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</si>
  <si>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</si>
  <si>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</si>
  <si>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</si>
  <si>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</si>
  <si>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</si>
  <si>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</si>
  <si>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</si>
  <si>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</si>
  <si>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</si>
  <si>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</si>
  <si>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</si>
  <si>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</si>
  <si>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</si>
  <si>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</si>
  <si>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</si>
  <si>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</si>
  <si>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</si>
  <si>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</si>
  <si>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</si>
  <si>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</si>
  <si>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</si>
  <si>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</si>
  <si>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</si>
  <si>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</si>
  <si>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</si>
  <si>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</si>
  <si>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</si>
  <si>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</si>
  <si>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</si>
  <si>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</si>
  <si>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</si>
  <si>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</si>
  <si>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</si>
  <si>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</si>
  <si>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</si>
  <si>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</si>
  <si>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</si>
  <si>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</si>
  <si>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</si>
  <si>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</si>
  <si>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</si>
  <si>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</si>
  <si>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</si>
  <si>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</si>
  <si>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</si>
  <si>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</si>
  <si>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</si>
  <si>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</si>
  <si>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</si>
  <si>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</si>
  <si>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</si>
  <si>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</si>
  <si>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</si>
  <si>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</si>
  <si>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</si>
  <si>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</si>
  <si>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</si>
  <si>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</si>
  <si>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</si>
  <si>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</si>
  <si>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</si>
  <si>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</si>
  <si>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</si>
  <si>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</si>
  <si>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</si>
  <si>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</si>
  <si>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</si>
  <si>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</si>
  <si>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</si>
  <si>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</si>
  <si>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</si>
  <si>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</si>
  <si>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</si>
  <si>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</si>
  <si>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</si>
  <si>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</si>
  <si>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</si>
  <si>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</si>
  <si>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</si>
  <si>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</si>
  <si>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</si>
  <si>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</si>
  <si>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</si>
  <si>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</si>
  <si>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</si>
  <si>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</si>
  <si>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</si>
  <si>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</si>
  <si>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</si>
  <si>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</si>
  <si>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</si>
  <si>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</si>
  <si>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</si>
  <si>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</si>
  <si>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</si>
  <si>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</si>
  <si>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</si>
  <si>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</si>
  <si>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</si>
  <si>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</si>
  <si>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</si>
  <si>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</si>
  <si>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</si>
  <si>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</si>
  <si>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</si>
  <si>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</si>
  <si>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</si>
  <si>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</si>
  <si>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</si>
  <si>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</si>
  <si>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</si>
  <si>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</si>
  <si>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</si>
  <si>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</si>
  <si>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</si>
  <si>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</si>
  <si>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</si>
  <si>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</si>
  <si>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</si>
  <si>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</si>
  <si>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</si>
  <si>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</si>
  <si>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</si>
  <si>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</si>
  <si>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</si>
  <si>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</si>
  <si>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</si>
  <si>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</si>
  <si>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</si>
  <si>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</si>
  <si>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</si>
  <si>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</si>
  <si>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</si>
  <si>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</si>
  <si>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</si>
  <si>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</si>
  <si>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</si>
  <si>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</si>
  <si>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</si>
  <si>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</si>
  <si>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</si>
  <si>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</si>
  <si>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</si>
  <si>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</si>
  <si>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</si>
  <si>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</si>
  <si>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</si>
  <si>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</si>
  <si>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</si>
  <si>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</si>
  <si>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</si>
  <si>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</si>
  <si>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</si>
  <si>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</si>
  <si>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</si>
  <si>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</si>
  <si>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</si>
  <si>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</si>
  <si>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</si>
  <si>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</si>
  <si>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</si>
  <si>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</si>
  <si>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</si>
  <si>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</si>
  <si>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</si>
  <si>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</si>
  <si>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</si>
  <si>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</si>
  <si>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</si>
  <si>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</si>
  <si>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</si>
  <si>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</si>
  <si>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</si>
  <si>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</si>
  <si>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</si>
  <si>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</si>
  <si>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</si>
  <si>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</si>
  <si>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</si>
  <si>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</si>
  <si>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</si>
  <si>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</si>
  <si>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</si>
  <si>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</si>
  <si>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</si>
  <si>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</si>
  <si>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</si>
  <si>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</si>
  <si>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</si>
  <si>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</si>
  <si>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</si>
  <si>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</si>
  <si>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</si>
  <si>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</si>
  <si>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</si>
  <si>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</si>
  <si>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</si>
  <si>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</si>
  <si>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</si>
  <si>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</si>
  <si>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</si>
  <si>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</si>
  <si>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</si>
  <si>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</si>
  <si>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</si>
  <si>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</si>
  <si>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</si>
  <si>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</si>
  <si>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</si>
  <si>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</si>
  <si>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</si>
  <si>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</si>
  <si>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</si>
  <si>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</si>
  <si>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</si>
  <si>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</si>
  <si>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</si>
  <si>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</si>
  <si>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</si>
  <si>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</si>
  <si>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</si>
  <si>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</si>
  <si>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</si>
  <si>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</si>
  <si>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</si>
  <si>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</si>
  <si>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</si>
  <si>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</si>
  <si>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</si>
  <si>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</si>
  <si>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</si>
  <si>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</si>
  <si>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</si>
  <si>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</si>
  <si>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</si>
  <si>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</si>
  <si>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</si>
  <si>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</si>
  <si>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</si>
  <si>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</si>
  <si>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</si>
  <si>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</si>
  <si>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</si>
  <si>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</si>
  <si>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</si>
  <si>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</si>
  <si>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</si>
  <si>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</si>
  <si>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</si>
  <si>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</si>
  <si>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</si>
  <si>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</si>
  <si>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</si>
  <si>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</si>
  <si>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</si>
  <si>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</si>
  <si>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</si>
  <si>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</si>
  <si>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</si>
  <si>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</si>
  <si>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</si>
  <si>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</si>
  <si>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</si>
  <si>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</si>
  <si>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</si>
  <si>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</si>
  <si>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</si>
  <si>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</si>
  <si>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</si>
  <si>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</si>
  <si>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</si>
  <si>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</si>
  <si>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</si>
  <si>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</si>
  <si>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</si>
  <si>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</si>
  <si>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</si>
  <si>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</si>
  <si>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</si>
  <si>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</si>
  <si>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</si>
  <si>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</si>
  <si>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</si>
  <si>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</si>
  <si>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</si>
  <si>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</si>
  <si>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</si>
  <si>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</si>
  <si>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</si>
  <si>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</si>
  <si>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</si>
  <si>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</si>
  <si>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</si>
  <si>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</si>
  <si>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</si>
  <si>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</si>
  <si>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</si>
  <si>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</si>
  <si>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</si>
  <si>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</si>
  <si>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</si>
  <si>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</si>
  <si>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</si>
  <si>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</si>
  <si>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</si>
  <si>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</si>
  <si>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</si>
  <si>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</si>
  <si>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</si>
  <si>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</si>
  <si>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</si>
  <si>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</si>
  <si>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</si>
  <si>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</si>
  <si>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</si>
  <si>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</si>
  <si>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</si>
  <si>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</si>
  <si>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</si>
  <si>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</si>
  <si>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</si>
  <si>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</si>
  <si>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</si>
  <si>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</si>
  <si>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</si>
  <si>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</si>
  <si>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</si>
  <si>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</si>
  <si>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</si>
  <si>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</si>
  <si>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</si>
  <si>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</si>
  <si>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</si>
  <si>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</si>
  <si>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</si>
  <si>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</si>
  <si>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</si>
  <si>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</si>
  <si>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</si>
  <si>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</si>
  <si>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</si>
  <si>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</si>
  <si>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</si>
  <si>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</si>
  <si>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</si>
  <si>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</si>
  <si>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</si>
  <si>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</si>
  <si>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</si>
  <si>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</si>
  <si>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</si>
  <si>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</si>
  <si>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</si>
  <si>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</si>
  <si>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</si>
  <si>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</si>
  <si>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</si>
  <si>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</si>
  <si>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</si>
  <si>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</si>
  <si>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</si>
  <si>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</si>
  <si>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</si>
  <si>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</si>
  <si>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</si>
  <si>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</si>
  <si>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</si>
  <si>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</si>
  <si>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</si>
  <si>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</si>
  <si>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</si>
  <si>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</si>
  <si>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</si>
  <si>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</si>
  <si>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</si>
  <si>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</si>
  <si>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</si>
  <si>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</si>
  <si>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</si>
  <si>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</si>
  <si>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</si>
  <si>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</si>
  <si>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</si>
  <si>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</si>
  <si>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</si>
  <si>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</si>
  <si>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</si>
  <si>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</si>
  <si>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</si>
  <si>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</si>
  <si>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</si>
  <si>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</si>
  <si>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</si>
  <si>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</si>
  <si>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</si>
  <si>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</si>
  <si>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</si>
  <si>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</si>
  <si>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</si>
  <si>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</si>
  <si>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</si>
  <si>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</si>
  <si>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</si>
  <si>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</si>
  <si>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</si>
  <si>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</si>
  <si>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</si>
  <si>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</si>
  <si>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</si>
  <si>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</si>
  <si>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</si>
  <si>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</si>
  <si>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</si>
  <si>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</si>
  <si>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</si>
  <si>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</si>
  <si>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</si>
  <si>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</si>
  <si>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</si>
  <si>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</si>
  <si>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</si>
  <si>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</si>
  <si>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</si>
  <si>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</si>
  <si>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</si>
  <si>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</si>
  <si>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</si>
  <si>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</si>
  <si>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</si>
  <si>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</si>
  <si>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</si>
  <si>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</si>
  <si>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</si>
  <si>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</si>
  <si>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</si>
  <si>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</si>
  <si>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</si>
  <si>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</si>
  <si>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</si>
  <si>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</si>
  <si>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</si>
  <si>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</si>
  <si>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</si>
  <si>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</si>
  <si>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</si>
  <si>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</si>
  <si>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</si>
  <si>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</si>
  <si>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</si>
  <si>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</si>
  <si>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</si>
  <si>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</si>
  <si>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</si>
  <si>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</si>
  <si>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</si>
  <si>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</si>
  <si>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</si>
  <si>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</si>
  <si>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</si>
  <si>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</si>
  <si>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</si>
  <si>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</si>
  <si>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</si>
  <si>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</si>
  <si>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</si>
  <si>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</si>
  <si>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</si>
  <si>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</si>
  <si>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</si>
  <si>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</si>
  <si>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</si>
  <si>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</si>
  <si>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</si>
  <si>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</si>
  <si>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</si>
  <si>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</si>
  <si>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</si>
  <si>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</si>
  <si>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</si>
  <si>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</si>
  <si>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</si>
  <si>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</si>
  <si>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</si>
  <si>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</si>
  <si>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</si>
  <si>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</si>
  <si>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</si>
  <si>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</si>
  <si>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</si>
  <si>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</si>
  <si>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</si>
  <si>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</si>
  <si>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</si>
  <si>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</si>
  <si>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</si>
  <si>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</si>
  <si>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</si>
  <si>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</si>
  <si>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</si>
  <si>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</si>
  <si>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</si>
  <si>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</si>
  <si>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</si>
  <si>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</si>
  <si>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</si>
  <si>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</si>
  <si>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</si>
  <si>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</si>
  <si>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</si>
  <si>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</si>
  <si>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</si>
  <si>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</si>
  <si>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</si>
  <si>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</si>
  <si>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</si>
  <si>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</si>
  <si>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</si>
  <si>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</si>
  <si>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</si>
  <si>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</si>
  <si>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</si>
  <si>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</si>
  <si>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</si>
  <si>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</si>
  <si>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</si>
  <si>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</si>
  <si>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</si>
  <si>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</si>
  <si>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</si>
  <si>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</si>
  <si>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</si>
  <si>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</si>
  <si>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</si>
  <si>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</si>
  <si>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</si>
  <si>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</si>
  <si>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</si>
  <si>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</si>
  <si>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</si>
  <si>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</si>
  <si>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</si>
  <si>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</si>
  <si>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</si>
  <si>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</si>
  <si>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</si>
  <si>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</si>
  <si>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</si>
  <si>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</si>
  <si>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</si>
  <si>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</si>
  <si>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</si>
  <si>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</si>
  <si>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</si>
  <si>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</si>
  <si>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</si>
  <si>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</si>
  <si>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</si>
  <si>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</si>
  <si>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</si>
  <si>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</si>
  <si>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</si>
  <si>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</si>
  <si>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</si>
  <si>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</si>
  <si>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</si>
  <si>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</si>
  <si>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</si>
  <si>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</si>
  <si>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</si>
  <si>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</si>
  <si>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</si>
  <si>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</si>
  <si>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</si>
  <si>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</si>
  <si>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</si>
  <si>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</si>
  <si>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</si>
  <si>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</si>
  <si>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</si>
  <si>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</si>
  <si>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</si>
  <si>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</si>
  <si>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</si>
  <si>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</si>
  <si>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</si>
  <si>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</si>
  <si>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</si>
  <si>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</si>
  <si>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</si>
  <si>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</si>
  <si>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</si>
  <si>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</si>
  <si>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</si>
  <si>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</si>
  <si>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</si>
  <si>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</si>
  <si>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</si>
  <si>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</si>
  <si>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</si>
  <si>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</si>
  <si>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</si>
  <si>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</si>
  <si>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</si>
  <si>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</si>
  <si>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</si>
  <si>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</si>
  <si>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</si>
  <si>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</si>
  <si>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</si>
  <si>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</si>
  <si>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</si>
  <si>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</si>
  <si>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</si>
  <si>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</si>
  <si>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</si>
  <si>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</si>
  <si>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</si>
  <si>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</si>
  <si>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</si>
  <si>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</si>
  <si>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</si>
  <si>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</si>
  <si>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</si>
  <si>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</si>
  <si>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</si>
  <si>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</si>
  <si>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</si>
  <si>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</si>
  <si>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</si>
  <si>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</si>
  <si>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</si>
  <si>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</si>
  <si>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</si>
  <si>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</si>
  <si>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</si>
  <si>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</si>
  <si>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</si>
  <si>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</si>
  <si>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</si>
  <si>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</si>
  <si>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</si>
  <si>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</si>
  <si>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</si>
  <si>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</si>
  <si>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</si>
  <si>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</si>
  <si>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</si>
  <si>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</si>
  <si>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</si>
  <si>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</si>
  <si>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</si>
  <si>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</si>
  <si>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</si>
  <si>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</si>
  <si>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</si>
  <si>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</si>
  <si>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</si>
  <si>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</si>
  <si>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</si>
  <si>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</si>
  <si>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</si>
  <si>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</si>
  <si>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</si>
  <si>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</si>
  <si>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</si>
  <si>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</si>
  <si>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</si>
  <si>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</si>
  <si>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</si>
  <si>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</si>
  <si>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</si>
  <si>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</si>
  <si>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</si>
  <si>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</si>
  <si>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</si>
  <si>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</si>
  <si>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</si>
  <si>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</si>
  <si>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</si>
  <si>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</si>
  <si>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</si>
  <si>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</si>
  <si>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</si>
  <si>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</si>
  <si>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</si>
  <si>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</si>
  <si>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</si>
  <si>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</si>
  <si>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</si>
  <si>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</si>
  <si>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</si>
  <si>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</si>
  <si>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</si>
  <si>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</si>
  <si>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</si>
  <si>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</si>
  <si>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</si>
  <si>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</si>
  <si>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</si>
  <si>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</si>
  <si>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</si>
  <si>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</si>
  <si>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</si>
  <si>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</si>
  <si>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</si>
  <si>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</si>
  <si>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</si>
  <si>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</si>
  <si>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</si>
  <si>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</si>
  <si>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</si>
  <si>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</si>
  <si>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</si>
  <si>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</si>
  <si>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</si>
  <si>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</si>
  <si>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</si>
  <si>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</si>
  <si>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</si>
  <si>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</si>
  <si>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</si>
  <si>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</si>
  <si>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</si>
  <si>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</si>
  <si>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</si>
  <si>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</si>
  <si>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</si>
  <si>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</si>
  <si>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</si>
  <si>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</si>
  <si>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</si>
  <si>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</si>
  <si>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</si>
  <si>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</si>
  <si>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</si>
  <si>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</si>
  <si>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</si>
  <si>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</si>
  <si>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</si>
  <si>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</si>
  <si>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</si>
  <si>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</si>
  <si>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</si>
  <si>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</si>
  <si>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</si>
  <si>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</si>
  <si>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</si>
  <si>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</si>
  <si>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</si>
  <si>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</si>
  <si>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</si>
  <si>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</si>
  <si>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</si>
  <si>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</si>
  <si>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</si>
  <si>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</si>
  <si>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</si>
  <si>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</si>
  <si>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</si>
  <si>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</si>
  <si>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</si>
  <si>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</si>
  <si>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</si>
  <si>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</si>
  <si>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</si>
  <si>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</si>
  <si>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</si>
  <si>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</si>
  <si>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</si>
  <si>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</si>
  <si>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</si>
  <si>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</si>
  <si>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</si>
  <si>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</si>
  <si>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</si>
  <si>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</si>
  <si>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</si>
  <si>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</si>
  <si>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</si>
  <si>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</si>
  <si>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</si>
  <si>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</si>
  <si>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</si>
  <si>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</si>
  <si>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</si>
  <si>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</si>
  <si>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</si>
  <si>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</si>
  <si>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</si>
  <si>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</si>
  <si>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</si>
  <si>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</si>
  <si>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</si>
  <si>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</si>
  <si>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</si>
  <si>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</si>
  <si>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</si>
  <si>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</si>
  <si>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</si>
  <si>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</si>
  <si>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</si>
  <si>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</si>
  <si>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</si>
  <si>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</si>
  <si>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</si>
  <si>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</si>
  <si>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</si>
  <si>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</si>
  <si>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</si>
  <si>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</si>
  <si>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</si>
  <si>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</si>
  <si>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</si>
  <si>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</si>
  <si>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</si>
  <si>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</si>
  <si>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</si>
  <si>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</si>
  <si>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</si>
  <si>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</si>
  <si>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</si>
  <si>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</si>
  <si>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</si>
  <si>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</si>
  <si>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</si>
  <si>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</si>
  <si>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</si>
  <si>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</si>
  <si>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</si>
  <si>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</si>
  <si>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</si>
  <si>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</si>
  <si>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</si>
  <si>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</si>
  <si>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</si>
  <si>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</si>
  <si>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</si>
  <si>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</si>
  <si>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</si>
  <si>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</si>
  <si>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</si>
  <si>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</si>
  <si>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</si>
  <si>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</si>
  <si>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</si>
  <si>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</si>
  <si>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</si>
  <si>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</si>
  <si>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</si>
  <si>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</si>
  <si>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</si>
  <si>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</si>
  <si>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</si>
  <si>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</si>
  <si>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</si>
  <si>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</si>
  <si>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</si>
  <si>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</si>
  <si>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</si>
  <si>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</si>
  <si>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</si>
  <si>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</si>
  <si>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</si>
  <si>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</si>
  <si>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</si>
  <si>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</si>
  <si>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</si>
  <si>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</si>
  <si>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</si>
  <si>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</si>
  <si>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</si>
  <si>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</si>
  <si>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</si>
  <si>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</si>
  <si>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</si>
  <si>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</si>
  <si>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</si>
  <si>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</si>
  <si>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</si>
  <si>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</si>
  <si>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</si>
  <si>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</si>
  <si>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</si>
  <si>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</si>
  <si>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</si>
  <si>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</si>
  <si>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</si>
  <si>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</si>
  <si>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</si>
  <si>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</si>
  <si>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</si>
  <si>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</si>
  <si>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</si>
  <si>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</si>
  <si>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</si>
  <si>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</si>
  <si>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</si>
  <si>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</si>
  <si>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</si>
  <si>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</si>
  <si>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</si>
  <si>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</si>
  <si>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</si>
  <si>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</si>
  <si>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</si>
  <si>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</si>
  <si>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</si>
  <si>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</si>
  <si>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</si>
  <si>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</si>
  <si>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</si>
  <si>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</si>
  <si>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</si>
  <si>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</si>
  <si>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</si>
  <si>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</si>
  <si>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</si>
  <si>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</si>
  <si>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</si>
  <si>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</si>
  <si>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</si>
  <si>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</si>
  <si>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</si>
  <si>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</si>
  <si>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</si>
  <si>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</si>
  <si>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</si>
  <si>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</si>
  <si>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</si>
  <si>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</si>
  <si>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</si>
  <si>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</si>
  <si>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</si>
  <si>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</si>
  <si>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</si>
  <si>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</si>
  <si>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</si>
  <si>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</si>
  <si>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</si>
  <si>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</si>
  <si>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</si>
  <si>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</si>
  <si>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</si>
  <si>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</si>
  <si>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</si>
  <si>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</si>
  <si>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</si>
  <si>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</si>
  <si>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</si>
  <si>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</si>
  <si>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</si>
  <si>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</si>
  <si>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</si>
  <si>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</si>
  <si>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</si>
  <si>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</si>
  <si>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</si>
  <si>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</si>
  <si>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</si>
  <si>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</si>
  <si>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</si>
  <si>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</si>
  <si>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</si>
  <si>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</si>
  <si>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</si>
  <si>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</si>
  <si>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</si>
  <si>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</si>
  <si>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</si>
  <si>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</si>
  <si>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</si>
  <si>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</si>
  <si>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</si>
  <si>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</si>
  <si>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</si>
  <si>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</si>
  <si>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</si>
  <si>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</si>
  <si>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</si>
  <si>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</si>
  <si>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</si>
  <si>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</si>
  <si>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</si>
  <si>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</si>
  <si>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</si>
  <si>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</si>
  <si>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</si>
  <si>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</si>
  <si>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</si>
  <si>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</si>
  <si>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</si>
  <si>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</si>
  <si>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</si>
  <si>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</si>
  <si>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</si>
  <si>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</si>
  <si>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</si>
  <si>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</si>
  <si>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</si>
  <si>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</si>
  <si>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</si>
  <si>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</si>
  <si>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</si>
  <si>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</si>
  <si>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</si>
  <si>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</si>
  <si>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</si>
  <si>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</si>
  <si>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</si>
  <si>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</si>
  <si>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</si>
  <si>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</si>
  <si>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</si>
  <si>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</si>
  <si>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</si>
  <si>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</si>
  <si>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</si>
  <si>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</si>
  <si>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</si>
  <si>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</si>
  <si>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</si>
  <si>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</si>
  <si>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</si>
  <si>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</si>
  <si>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</si>
  <si>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</si>
  <si>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</si>
  <si>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</si>
  <si>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</si>
  <si>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</si>
  <si>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</si>
  <si>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</si>
  <si>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</si>
  <si>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</si>
  <si>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</si>
  <si>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</si>
  <si>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</si>
  <si>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</si>
  <si>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</si>
  <si>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</si>
  <si>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</si>
  <si>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</si>
  <si>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</si>
  <si>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</si>
  <si>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</si>
  <si>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</si>
  <si>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</si>
  <si>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</si>
  <si>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</si>
  <si>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</si>
  <si>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</si>
  <si>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</si>
  <si>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</si>
  <si>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</si>
  <si>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</si>
  <si>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</si>
  <si>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</si>
  <si>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</si>
  <si>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</si>
  <si>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</si>
  <si>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</si>
  <si>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</si>
  <si>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</si>
  <si>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</si>
  <si>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</si>
  <si>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</si>
  <si>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</si>
  <si>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</si>
  <si>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</si>
  <si>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</si>
  <si>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</si>
  <si>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</si>
  <si>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</si>
  <si>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</si>
  <si>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</si>
  <si>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</si>
  <si>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</si>
  <si>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</si>
  <si>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</si>
  <si>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</si>
  <si>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</si>
  <si>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</si>
  <si>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</si>
  <si>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</si>
  <si>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</si>
  <si>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</si>
  <si>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</si>
  <si>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</si>
  <si>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</si>
  <si>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</si>
  <si>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</si>
  <si>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</si>
  <si>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</si>
  <si>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</si>
  <si>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</si>
  <si>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</si>
  <si>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</si>
  <si>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</si>
  <si>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</si>
  <si>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</si>
  <si>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</si>
  <si>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</si>
  <si>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</si>
  <si>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</si>
  <si>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</si>
  <si>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</si>
  <si>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</si>
  <si>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</si>
  <si>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</si>
  <si>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</si>
  <si>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</si>
  <si>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</si>
  <si>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</si>
  <si>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</si>
  <si>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</si>
  <si>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</si>
  <si>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</si>
  <si>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</si>
  <si>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</si>
  <si>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</si>
  <si>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</si>
  <si>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</si>
  <si>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</si>
  <si>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</si>
  <si>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</si>
  <si>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</si>
  <si>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</si>
  <si>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</si>
  <si>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</si>
  <si>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</si>
  <si>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</si>
  <si>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</si>
  <si>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</si>
  <si>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</si>
  <si>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</si>
  <si>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</si>
  <si>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</si>
  <si>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</si>
  <si>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</si>
  <si>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</si>
  <si>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</si>
  <si>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</si>
  <si>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</si>
  <si>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</si>
  <si>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</si>
  <si>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</si>
  <si>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</si>
  <si>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</si>
  <si>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</si>
  <si>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</si>
  <si>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</si>
  <si>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</si>
  <si>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</si>
  <si>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</si>
  <si>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</si>
  <si>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</si>
  <si>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</si>
  <si>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</si>
  <si>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</si>
  <si>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</si>
  <si>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</si>
  <si>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</si>
  <si>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</si>
  <si>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</si>
  <si>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</si>
  <si>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</si>
  <si>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</si>
  <si>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</si>
  <si>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</si>
  <si>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</si>
  <si>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</si>
  <si>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</si>
  <si>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</si>
  <si>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</si>
  <si>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</si>
  <si>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</si>
  <si>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</si>
  <si>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</si>
  <si>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</si>
  <si>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</si>
  <si>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</si>
  <si>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</si>
  <si>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</si>
  <si>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</si>
  <si>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</si>
  <si>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</si>
  <si>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</si>
  <si>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</si>
  <si>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</si>
  <si>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</si>
  <si>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</si>
  <si>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</si>
  <si>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</si>
  <si>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</si>
  <si>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</si>
  <si>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</si>
  <si>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</si>
  <si>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</si>
  <si>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</si>
  <si>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</si>
  <si>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</si>
  <si>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</si>
  <si>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</si>
  <si>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</si>
  <si>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</si>
  <si>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</si>
  <si>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</si>
  <si>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</si>
  <si>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</si>
  <si>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</si>
  <si>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</si>
  <si>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</si>
  <si>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</si>
  <si>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</si>
  <si>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</si>
  <si>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</si>
  <si>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</si>
  <si>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</si>
  <si>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</si>
  <si>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</si>
  <si>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</si>
  <si>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</si>
  <si>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</si>
  <si>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</si>
  <si>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</si>
  <si>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</si>
  <si>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</si>
  <si>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</si>
  <si>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</si>
  <si>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</si>
  <si>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</si>
  <si>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</si>
  <si>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</si>
  <si>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</si>
  <si>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</si>
  <si>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</si>
  <si>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</si>
  <si>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</si>
  <si>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</si>
  <si>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</si>
  <si>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</si>
  <si>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</si>
  <si>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</si>
  <si>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</si>
  <si>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</si>
  <si>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</si>
  <si>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</si>
  <si>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</si>
  <si>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</si>
  <si>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</si>
  <si>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</si>
  <si>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</si>
  <si>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</si>
  <si>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</si>
  <si>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</si>
  <si>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</si>
  <si>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</si>
  <si>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</si>
  <si>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</si>
  <si>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</si>
  <si>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</si>
  <si>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</si>
  <si>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</si>
  <si>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</si>
  <si>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</si>
  <si>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</si>
  <si>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</si>
  <si>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</si>
  <si>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</si>
  <si>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</si>
  <si>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</si>
  <si>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</si>
  <si>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</si>
  <si>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</si>
  <si>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</si>
  <si>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</si>
  <si>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</si>
  <si>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</si>
  <si>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</si>
  <si>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</si>
  <si>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</si>
  <si>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</si>
  <si>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</si>
  <si>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</si>
  <si>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</si>
  <si>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</si>
  <si>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</si>
  <si>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</si>
  <si>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</si>
  <si>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</si>
  <si>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</si>
  <si>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</si>
  <si>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</si>
  <si>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</si>
  <si>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</si>
  <si>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</si>
  <si>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</si>
  <si>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</si>
  <si>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</si>
  <si>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</si>
  <si>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</si>
  <si>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</si>
  <si>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</si>
  <si>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</si>
  <si>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</si>
  <si>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</si>
  <si>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</si>
  <si>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</si>
  <si>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</si>
  <si>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</si>
  <si>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</si>
  <si>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</si>
  <si>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</si>
  <si>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</si>
  <si>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</si>
  <si>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</si>
  <si>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</si>
  <si>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</si>
  <si>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</si>
  <si>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</si>
  <si>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</si>
  <si>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</si>
  <si>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</si>
  <si>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</si>
  <si>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</si>
  <si>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</si>
  <si>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</si>
  <si>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</si>
  <si>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</si>
  <si>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</si>
  <si>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</si>
  <si>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</si>
  <si>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</si>
  <si>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</si>
  <si>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</si>
  <si>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</si>
  <si>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</si>
  <si>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</si>
  <si>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</si>
  <si>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</si>
  <si>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</si>
  <si>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</si>
  <si>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</si>
  <si>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</si>
  <si>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</si>
  <si>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</si>
  <si>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</si>
  <si>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</si>
  <si>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</si>
  <si>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</si>
  <si>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</si>
  <si>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</si>
  <si>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</si>
  <si>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</si>
  <si>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</si>
  <si>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</si>
  <si>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</si>
  <si>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</si>
  <si>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</si>
  <si>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</si>
  <si>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</si>
  <si>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</si>
  <si>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</si>
  <si>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</si>
  <si>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</si>
  <si>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</si>
  <si>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</si>
  <si>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</si>
  <si>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</si>
  <si>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</si>
  <si>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</si>
  <si>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</si>
  <si>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</si>
  <si>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</si>
  <si>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</si>
  <si>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</si>
  <si>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</si>
  <si>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</si>
  <si>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</si>
  <si>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</si>
  <si>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</si>
  <si>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</si>
  <si>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</si>
  <si>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</si>
  <si>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</si>
  <si>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</si>
  <si>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</si>
  <si>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</si>
  <si>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</si>
  <si>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</si>
  <si>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</si>
  <si>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</si>
  <si>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</si>
  <si>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</si>
  <si>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</si>
  <si>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</si>
  <si>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</si>
  <si>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</si>
  <si>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</si>
  <si>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</si>
  <si>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</si>
  <si>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</si>
  <si>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</si>
  <si>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</si>
  <si>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</si>
  <si>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</si>
  <si>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</si>
  <si>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</si>
  <si>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</si>
  <si>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</si>
  <si>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</si>
  <si>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</si>
  <si>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</si>
  <si>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</si>
  <si>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</si>
  <si>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</si>
  <si>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</si>
  <si>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</si>
  <si>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</si>
  <si>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</si>
  <si>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</si>
  <si>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</si>
  <si>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</si>
  <si>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</si>
  <si>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</si>
  <si>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</si>
  <si>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</si>
  <si>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</si>
  <si>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</si>
  <si>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</si>
  <si>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</si>
  <si>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</si>
  <si>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</si>
  <si>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</si>
  <si>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</si>
  <si>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</si>
  <si>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</si>
  <si>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</si>
  <si>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</si>
  <si>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</si>
  <si>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</si>
  <si>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</si>
  <si>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</si>
  <si>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</si>
  <si>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</si>
  <si>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</si>
  <si>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</si>
  <si>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</si>
  <si>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</si>
  <si>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</si>
  <si>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</si>
  <si>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</si>
  <si>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</si>
  <si>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</si>
  <si>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</si>
  <si>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</si>
  <si>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</si>
  <si>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</si>
  <si>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</si>
  <si>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</si>
  <si>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</si>
  <si>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</si>
  <si>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</si>
  <si>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</si>
  <si>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</si>
  <si>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</si>
  <si>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</si>
  <si>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</si>
  <si>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</si>
  <si>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</si>
  <si>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</si>
  <si>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</si>
  <si>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</si>
  <si>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</si>
  <si>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</si>
  <si>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</si>
  <si>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</si>
  <si>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</si>
  <si>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</si>
  <si>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</si>
  <si>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</si>
  <si>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</si>
  <si>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</si>
  <si>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</si>
  <si>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</si>
  <si>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</si>
  <si>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</si>
  <si>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</si>
  <si>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</si>
  <si>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</si>
  <si>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</si>
  <si>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</si>
  <si>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</si>
  <si>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</si>
  <si>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</si>
  <si>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</si>
  <si>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</si>
  <si>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</si>
  <si>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</si>
  <si>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</si>
  <si>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</si>
  <si>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</si>
  <si>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</si>
  <si>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</si>
  <si>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</si>
  <si>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</si>
  <si>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</si>
  <si>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</si>
  <si>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</si>
  <si>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</si>
  <si>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</si>
  <si>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</si>
  <si>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</si>
  <si>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</si>
  <si>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</si>
  <si>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</si>
  <si>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</si>
  <si>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</si>
  <si>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</si>
  <si>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</si>
  <si>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</si>
  <si>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</si>
  <si>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</si>
  <si>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</si>
  <si>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</si>
  <si>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</si>
  <si>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</si>
  <si>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</si>
  <si>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</si>
  <si>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</si>
  <si>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</si>
  <si>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</si>
  <si>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</si>
  <si>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</si>
  <si>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</si>
  <si>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</si>
  <si>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</si>
  <si>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</si>
  <si>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</si>
  <si>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</si>
  <si>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</si>
  <si>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</si>
  <si>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</si>
  <si>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</si>
  <si>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</si>
  <si>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</si>
  <si>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</si>
  <si>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</si>
  <si>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</si>
  <si>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</si>
  <si>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</si>
  <si>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</si>
  <si>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</si>
  <si>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</si>
  <si>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</si>
  <si>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</si>
  <si>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</si>
  <si>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</si>
  <si>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</si>
  <si>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</si>
  <si>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</si>
  <si>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</si>
  <si>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</si>
  <si>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</si>
  <si>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</si>
  <si>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</si>
  <si>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</si>
  <si>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</si>
  <si>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</si>
  <si>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</si>
  <si>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</si>
  <si>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</si>
  <si>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</si>
  <si>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</si>
  <si>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</si>
  <si>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</si>
  <si>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</si>
  <si>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</si>
  <si>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</si>
  <si>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</si>
  <si>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</si>
  <si>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</si>
  <si>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</si>
  <si>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</si>
  <si>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</si>
  <si>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</si>
  <si>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</si>
  <si>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</si>
  <si>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</si>
  <si>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</si>
  <si>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</si>
  <si>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</si>
  <si>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</si>
  <si>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</si>
  <si>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</si>
  <si>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</si>
  <si>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</si>
  <si>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</si>
  <si>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</si>
  <si>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</si>
  <si>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</si>
  <si>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</si>
  <si>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</si>
  <si>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</si>
  <si>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</si>
  <si>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</si>
  <si>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</si>
  <si>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</si>
  <si>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</si>
  <si>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</si>
  <si>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</si>
  <si>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</si>
  <si>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</si>
  <si>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</si>
  <si>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</si>
  <si>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</si>
  <si>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</si>
  <si>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</si>
  <si>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</si>
  <si>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</si>
  <si>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</si>
  <si>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</si>
  <si>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</si>
  <si>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</si>
  <si>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</si>
  <si>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</si>
  <si>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</si>
  <si>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</si>
  <si>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</si>
  <si>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</si>
  <si>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</si>
  <si>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</si>
  <si>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</si>
  <si>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</si>
  <si>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</si>
  <si>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</si>
  <si>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</si>
  <si>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</si>
  <si>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</si>
  <si>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</si>
  <si>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</si>
  <si>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</si>
  <si>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</si>
  <si>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</si>
  <si>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</si>
  <si>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</si>
  <si>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</si>
  <si>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</si>
  <si>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</si>
  <si>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</si>
  <si>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</si>
  <si>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</si>
  <si>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</si>
  <si>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</si>
  <si>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</si>
  <si>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</si>
  <si>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</si>
  <si>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</si>
  <si>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</si>
  <si>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</si>
  <si>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</si>
  <si>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</si>
  <si>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</si>
  <si>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</si>
  <si>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</si>
  <si>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</si>
  <si>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</si>
  <si>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</si>
  <si>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</si>
  <si>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</si>
  <si>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</si>
  <si>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</si>
  <si>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</si>
  <si>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</si>
  <si>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</si>
  <si>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</si>
  <si>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</si>
  <si>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</si>
  <si>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</si>
  <si>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</si>
  <si>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</si>
  <si>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</si>
  <si>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</si>
  <si>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</si>
  <si>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</si>
  <si>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</si>
  <si>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</si>
  <si>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</si>
  <si>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</si>
  <si>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</si>
  <si>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</si>
  <si>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</si>
  <si>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</si>
  <si>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</si>
  <si>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</si>
  <si>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</si>
  <si>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</si>
  <si>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</si>
  <si>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</si>
  <si>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</si>
  <si>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</si>
  <si>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</si>
  <si>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</si>
  <si>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</si>
  <si>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</si>
  <si>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</si>
  <si>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</si>
  <si>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</si>
  <si>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</si>
  <si>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</si>
  <si>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</si>
  <si>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</si>
  <si>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</si>
  <si>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</si>
  <si>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</si>
  <si>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</si>
  <si>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</si>
  <si>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</si>
  <si>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</si>
  <si>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</si>
  <si>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</si>
  <si>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</si>
  <si>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</si>
  <si>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</si>
  <si>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</si>
  <si>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</si>
  <si>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</si>
  <si>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</si>
  <si>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</si>
  <si>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</si>
  <si>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</si>
  <si>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</si>
  <si>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</si>
  <si>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</si>
  <si>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</si>
  <si>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</si>
  <si>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</si>
  <si>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</si>
  <si>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</si>
  <si>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</si>
  <si>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</si>
  <si>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</si>
  <si>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</si>
  <si>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</si>
  <si>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</si>
  <si>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</si>
  <si>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</si>
  <si>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</si>
  <si>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</si>
  <si>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</si>
  <si>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</si>
  <si>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</si>
  <si>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</si>
  <si>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</si>
  <si>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</si>
  <si>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</si>
  <si>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</si>
  <si>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</si>
  <si>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</si>
  <si>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</si>
  <si>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</si>
  <si>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</si>
  <si>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</si>
  <si>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</si>
  <si>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</si>
  <si>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</si>
  <si>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</si>
  <si>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</si>
  <si>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</si>
  <si>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</si>
  <si>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</si>
  <si>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</si>
  <si>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</si>
  <si>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</si>
  <si>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</si>
  <si>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</si>
  <si>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</si>
  <si>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</si>
  <si>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</si>
  <si>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</si>
  <si>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</si>
  <si>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</si>
  <si>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</si>
  <si>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</si>
  <si>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</si>
  <si>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</si>
  <si>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</si>
  <si>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</si>
  <si>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</si>
  <si>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</si>
  <si>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</si>
  <si>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</si>
  <si>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</si>
  <si>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</si>
  <si>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</si>
  <si>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</si>
  <si>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</si>
  <si>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</si>
  <si>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</si>
  <si>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</si>
  <si>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</si>
  <si>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</si>
  <si>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</si>
  <si>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</si>
  <si>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</si>
  <si>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</si>
  <si>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</si>
  <si>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</si>
  <si>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</si>
  <si>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</si>
  <si>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</si>
  <si>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</si>
  <si>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</si>
  <si>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</si>
  <si>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</si>
  <si>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</si>
  <si>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</si>
  <si>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</si>
  <si>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</si>
  <si>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</si>
  <si>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</si>
  <si>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</si>
  <si>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</si>
  <si>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</si>
  <si>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</si>
  <si>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</si>
  <si>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</si>
  <si>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</si>
  <si>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</si>
  <si>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</si>
  <si>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</si>
  <si>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</si>
  <si>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</si>
  <si>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</si>
  <si>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</si>
  <si>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</si>
  <si>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</si>
  <si>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</si>
  <si>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</si>
  <si>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</si>
  <si>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</si>
  <si>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</si>
  <si>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</si>
  <si>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</si>
  <si>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</si>
  <si>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</si>
  <si>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</si>
  <si>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</si>
  <si>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</si>
  <si>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</si>
  <si>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</si>
  <si>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</si>
  <si>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</si>
  <si>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</si>
  <si>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</si>
  <si>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</si>
  <si>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</si>
  <si>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</si>
  <si>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</si>
  <si>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</si>
  <si>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</si>
  <si>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</si>
  <si>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</si>
  <si>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</si>
  <si>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</si>
  <si>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</si>
  <si>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</si>
  <si>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</si>
  <si>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</si>
  <si>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</si>
  <si>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</si>
  <si>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</si>
  <si>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</si>
  <si>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</si>
  <si>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</si>
  <si>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</si>
  <si>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</si>
  <si>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</si>
  <si>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</si>
  <si>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</si>
  <si>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</si>
  <si>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</si>
  <si>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</si>
  <si>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</si>
  <si>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</si>
  <si>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</si>
  <si>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</si>
  <si>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</si>
  <si>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</si>
  <si>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</si>
  <si>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</si>
  <si>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</si>
  <si>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</si>
  <si>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</si>
  <si>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</si>
  <si>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</si>
  <si>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</si>
  <si>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</si>
  <si>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</si>
  <si>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</si>
  <si>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</si>
  <si>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</si>
  <si>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</si>
  <si>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</si>
  <si>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</si>
  <si>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</si>
  <si>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</si>
  <si>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</si>
  <si>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</si>
  <si>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</si>
  <si>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</si>
  <si>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</si>
  <si>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</si>
  <si>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</si>
  <si>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</si>
  <si>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</si>
  <si>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</si>
  <si>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</si>
  <si>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</si>
  <si>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</si>
  <si>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</si>
  <si>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</si>
  <si>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</si>
  <si>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</si>
  <si>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</si>
  <si>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</si>
  <si>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</si>
  <si>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</si>
  <si>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</si>
  <si>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</si>
  <si>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</si>
  <si>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</si>
  <si>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</si>
  <si>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</si>
  <si>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</si>
  <si>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</si>
  <si>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</si>
  <si>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</si>
  <si>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</si>
  <si>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</si>
  <si>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</si>
  <si>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</si>
  <si>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</si>
  <si>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</si>
  <si>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</si>
  <si>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</si>
  <si>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</si>
  <si>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</si>
  <si>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</si>
  <si>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</si>
  <si>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</si>
  <si>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</si>
  <si>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</si>
  <si>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</si>
  <si>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</si>
  <si>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</si>
  <si>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</si>
  <si>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</si>
  <si>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</si>
  <si>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</si>
  <si>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</si>
  <si>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</si>
  <si>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</si>
  <si>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</si>
  <si>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</si>
  <si>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</si>
  <si>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</si>
  <si>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</si>
  <si>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</si>
  <si>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</si>
  <si>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</si>
  <si>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</si>
  <si>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</si>
  <si>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</si>
  <si>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</si>
  <si>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</si>
  <si>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</si>
  <si>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</si>
  <si>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</si>
  <si>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</si>
  <si>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</si>
  <si>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</si>
  <si>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</si>
  <si>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</si>
  <si>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</si>
  <si>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</si>
  <si>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</si>
  <si>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</si>
  <si>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</si>
  <si>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</si>
  <si>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</si>
  <si>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</si>
  <si>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</si>
  <si>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</si>
  <si>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</si>
  <si>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</si>
  <si>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</si>
  <si>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</si>
  <si>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</si>
  <si>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</si>
  <si>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</si>
  <si>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</si>
  <si>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</si>
  <si>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</si>
  <si>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</si>
  <si>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</si>
  <si>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</si>
  <si>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</si>
  <si>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</si>
  <si>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</si>
  <si>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</si>
  <si>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</si>
  <si>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</si>
  <si>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</si>
  <si>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</si>
  <si>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</si>
  <si>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</si>
  <si>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</si>
  <si>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</si>
  <si>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</si>
  <si>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</si>
  <si>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</si>
  <si>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</si>
  <si>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</si>
  <si>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</si>
  <si>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</si>
  <si>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</si>
  <si>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</si>
  <si>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</si>
  <si>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</si>
  <si>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</si>
  <si>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</si>
  <si>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</si>
  <si>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</si>
  <si>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</si>
  <si>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</si>
  <si>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</si>
  <si>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</si>
  <si>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</si>
  <si>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</si>
  <si>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</si>
  <si>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</si>
  <si>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</si>
  <si>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</si>
  <si>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</si>
  <si>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</si>
  <si>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</si>
  <si>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</si>
  <si>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</si>
  <si>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</si>
  <si>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</si>
  <si>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</si>
  <si>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</si>
  <si>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</si>
  <si>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</si>
  <si>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</si>
  <si>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</si>
  <si>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</si>
  <si>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</si>
  <si>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</si>
  <si>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</si>
  <si>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</si>
  <si>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</si>
  <si>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</si>
  <si>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</si>
  <si>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</si>
  <si>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</si>
  <si>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</si>
  <si>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</si>
  <si>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</si>
  <si>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</si>
  <si>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</si>
  <si>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</si>
  <si>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</si>
  <si>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</si>
  <si>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</si>
  <si>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</si>
  <si>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</si>
  <si>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</si>
  <si>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</si>
  <si>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</si>
  <si>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</si>
  <si>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</si>
  <si>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</si>
  <si>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</si>
  <si>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</si>
  <si>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</si>
  <si>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</si>
  <si>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</si>
  <si>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</si>
  <si>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</si>
  <si>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</si>
  <si>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</si>
  <si>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</si>
  <si>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</si>
  <si>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</si>
  <si>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</si>
  <si>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</si>
  <si>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</si>
  <si>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</si>
  <si>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</si>
  <si>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</si>
  <si>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</si>
  <si>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</si>
  <si>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</si>
  <si>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</si>
  <si>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</si>
  <si>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</si>
  <si>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</si>
  <si>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</si>
  <si>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</si>
  <si>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</si>
  <si>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</si>
  <si>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</si>
  <si>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</si>
  <si>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</si>
  <si>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</si>
  <si>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</si>
  <si>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</si>
  <si>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</si>
  <si>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</si>
  <si>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</si>
  <si>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</si>
  <si>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</si>
  <si>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</si>
  <si>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</si>
  <si>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</si>
  <si>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</si>
  <si>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</si>
  <si>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</si>
  <si>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</si>
  <si>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</si>
  <si>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</si>
  <si>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</si>
  <si>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</si>
  <si>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</si>
  <si>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</si>
  <si>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</si>
  <si>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</si>
  <si>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</si>
  <si>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</si>
  <si>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</si>
  <si>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</si>
  <si>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</si>
  <si>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</si>
  <si>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</si>
  <si>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</si>
  <si>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</si>
  <si>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</si>
  <si>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</si>
  <si>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</si>
  <si>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</si>
  <si>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</si>
  <si>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</si>
  <si>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</si>
  <si>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</si>
  <si>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</si>
  <si>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</si>
  <si>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</si>
  <si>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</si>
  <si>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</si>
  <si>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</si>
  <si>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</si>
  <si>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</si>
  <si>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</si>
  <si>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</si>
  <si>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</si>
  <si>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</si>
  <si>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</si>
  <si>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</si>
  <si>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</si>
  <si>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</si>
  <si>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</si>
  <si>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</si>
  <si>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</si>
  <si>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</si>
  <si>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</si>
  <si>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</si>
  <si>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</si>
  <si>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</si>
  <si>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</si>
  <si>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</si>
  <si>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</si>
  <si>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</si>
  <si>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</si>
  <si>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</si>
  <si>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</si>
  <si>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</si>
  <si>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</si>
  <si>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</si>
  <si>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</si>
  <si>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</si>
  <si>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</si>
  <si>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</si>
  <si>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</si>
  <si>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</si>
  <si>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</si>
  <si>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</si>
  <si>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</si>
  <si>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</si>
  <si>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</si>
  <si>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</si>
  <si>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</si>
  <si>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</si>
  <si>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</si>
  <si>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</si>
  <si>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</si>
  <si>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</si>
  <si>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</si>
  <si>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</si>
  <si>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</si>
  <si>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</si>
  <si>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</si>
  <si>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</si>
  <si>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</si>
  <si>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</si>
  <si>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</si>
  <si>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</si>
  <si>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</si>
  <si>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</si>
  <si>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</si>
  <si>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</si>
  <si>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</si>
  <si>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</si>
  <si>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</si>
  <si>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</si>
  <si>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</si>
  <si>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</si>
  <si>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</si>
  <si>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</si>
  <si>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</si>
  <si>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</si>
  <si>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</si>
  <si>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</si>
  <si>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</si>
  <si>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</si>
  <si>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</si>
  <si>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</si>
  <si>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</si>
  <si>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</si>
  <si>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</si>
  <si>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</si>
  <si>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</si>
  <si>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</si>
  <si>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</si>
  <si>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</si>
  <si>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</si>
  <si>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</si>
  <si>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</si>
  <si>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</si>
  <si>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</si>
  <si>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</si>
  <si>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</si>
  <si>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</si>
  <si>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</si>
  <si>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</si>
  <si>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</si>
  <si>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</si>
  <si>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</si>
  <si>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</si>
  <si>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</si>
  <si>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</si>
  <si>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</si>
  <si>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</si>
  <si>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</si>
  <si>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</si>
  <si>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</si>
  <si>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</si>
  <si>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</si>
  <si>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</si>
  <si>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</si>
  <si>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</si>
  <si>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</si>
  <si>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</si>
  <si>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</si>
  <si>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</si>
  <si>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</si>
  <si>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</si>
  <si>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</si>
  <si>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</si>
  <si>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</si>
  <si>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</si>
  <si>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</si>
  <si>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</si>
  <si>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</si>
  <si>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</si>
  <si>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</si>
  <si>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</si>
  <si>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</si>
  <si>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</si>
  <si>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</si>
  <si>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</si>
  <si>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</si>
  <si>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</si>
  <si>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</si>
  <si>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</si>
  <si>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</si>
  <si>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</si>
  <si>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</si>
  <si>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</si>
  <si>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</si>
  <si>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</si>
  <si>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</si>
  <si>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</si>
  <si>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</si>
  <si>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</si>
  <si>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</si>
  <si>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</si>
  <si>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</si>
  <si>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</si>
  <si>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</si>
  <si>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</si>
  <si>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</si>
  <si>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</si>
  <si>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</si>
  <si>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</si>
  <si>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</si>
  <si>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</si>
  <si>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</si>
  <si>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</si>
  <si>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</si>
  <si>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</si>
  <si>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</si>
  <si>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</si>
  <si>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</si>
  <si>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</si>
  <si>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</si>
  <si>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</si>
  <si>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</si>
  <si>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</si>
  <si>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</si>
  <si>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</si>
  <si>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</si>
  <si>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</si>
  <si>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</si>
  <si>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</si>
  <si>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</si>
  <si>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</si>
  <si>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</si>
  <si>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</si>
  <si>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</si>
  <si>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</si>
  <si>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</si>
  <si>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</si>
  <si>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</si>
  <si>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</si>
  <si>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</si>
  <si>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</si>
  <si>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</si>
  <si>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</si>
  <si>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</si>
  <si>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</si>
  <si>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</si>
  <si>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</si>
  <si>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</si>
  <si>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</si>
  <si>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</si>
  <si>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</si>
  <si>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</si>
  <si>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</si>
  <si>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</si>
  <si>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</si>
  <si>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</si>
  <si>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</si>
  <si>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</si>
  <si>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</si>
  <si>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</si>
  <si>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</si>
  <si>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</si>
  <si>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</si>
  <si>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</si>
  <si>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</si>
  <si>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</si>
  <si>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</si>
  <si>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</si>
  <si>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</si>
  <si>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</si>
  <si>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</si>
  <si>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</si>
  <si>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</si>
  <si>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</si>
  <si>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</si>
  <si>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</si>
  <si>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</si>
  <si>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</si>
  <si>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</si>
  <si>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</si>
  <si>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</si>
  <si>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</si>
  <si>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</si>
  <si>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</si>
  <si>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</si>
  <si>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</si>
  <si>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</si>
  <si>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</si>
  <si>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</si>
  <si>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</si>
  <si>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</si>
  <si>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</si>
  <si>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</si>
  <si>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</si>
  <si>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</si>
  <si>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</si>
  <si>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</si>
  <si>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</si>
  <si>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</si>
  <si>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</si>
  <si>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</si>
  <si>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</si>
  <si>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</si>
  <si>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</si>
  <si>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</si>
  <si>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</si>
  <si>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</si>
  <si>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</si>
  <si>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</si>
  <si>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</si>
  <si>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</si>
  <si>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</si>
  <si>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</si>
  <si>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</si>
  <si>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</si>
  <si>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</si>
  <si>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</si>
  <si>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</si>
  <si>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</si>
  <si>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</si>
  <si>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</si>
  <si>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</si>
  <si>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</si>
  <si>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</si>
  <si>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</si>
  <si>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</si>
  <si>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</si>
  <si>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</si>
  <si>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</si>
  <si>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</si>
  <si>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</si>
  <si>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</si>
  <si>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</si>
  <si>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</si>
  <si>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</si>
  <si>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</si>
  <si>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</si>
  <si>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</si>
  <si>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</si>
  <si>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</si>
  <si>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</si>
  <si>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</si>
  <si>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</si>
  <si>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</si>
  <si>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</si>
  <si>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</si>
  <si>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</si>
  <si>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</si>
  <si>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</si>
  <si>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</si>
  <si>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</si>
  <si>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</si>
  <si>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</si>
  <si>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</si>
  <si>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</si>
  <si>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</si>
  <si>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</si>
  <si>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</si>
  <si>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</si>
  <si>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</si>
  <si>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</si>
  <si>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</si>
  <si>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</si>
  <si>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</si>
  <si>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</si>
  <si>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</si>
  <si>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</si>
  <si>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</si>
  <si>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</si>
  <si>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</si>
  <si>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</si>
  <si>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</si>
  <si>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</si>
  <si>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</si>
  <si>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</si>
  <si>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</si>
  <si>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</si>
  <si>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</si>
  <si>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</si>
  <si>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</si>
  <si>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</si>
  <si>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</si>
  <si>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</si>
  <si>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</si>
  <si>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</si>
  <si>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</si>
  <si>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</si>
  <si>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</si>
  <si>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</si>
  <si>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</si>
  <si>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</si>
  <si>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</si>
  <si>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</si>
  <si>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</si>
  <si>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</si>
  <si>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</si>
  <si>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</si>
  <si>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</si>
  <si>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</si>
  <si>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</si>
  <si>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</si>
  <si>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</si>
  <si>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</si>
  <si>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</si>
  <si>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</si>
  <si>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</si>
  <si>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</si>
  <si>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</si>
  <si>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</si>
  <si>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</si>
  <si>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</si>
  <si>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</si>
  <si>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</si>
  <si>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</si>
  <si>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</si>
  <si>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</si>
  <si>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</si>
  <si>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</si>
  <si>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</si>
  <si>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</si>
  <si>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</si>
  <si>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</si>
  <si>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</si>
  <si>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</si>
  <si>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</si>
  <si>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</si>
  <si>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</si>
  <si>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</si>
  <si>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</si>
  <si>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</si>
  <si>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</si>
  <si>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</si>
  <si>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</si>
  <si>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</si>
  <si>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</si>
  <si>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</si>
  <si>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</si>
  <si>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</si>
  <si>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</si>
  <si>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</si>
  <si>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</si>
  <si>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</si>
  <si>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</si>
  <si>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</si>
  <si>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</si>
  <si>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</si>
  <si>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</si>
  <si>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</si>
  <si>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</si>
  <si>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</si>
  <si>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</si>
  <si>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</si>
  <si>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</si>
  <si>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</si>
  <si>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</si>
  <si>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</si>
  <si>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</si>
  <si>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</si>
  <si>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</si>
  <si>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</si>
  <si>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</si>
  <si>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</si>
  <si>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</si>
  <si>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</si>
  <si>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</si>
  <si>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</si>
  <si>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</si>
  <si>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</si>
  <si>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</si>
  <si>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</si>
  <si>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</si>
  <si>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</si>
  <si>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</si>
  <si>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</si>
  <si>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</si>
  <si>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</si>
  <si>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</si>
  <si>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</si>
  <si>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</si>
  <si>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</si>
  <si>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</si>
  <si>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</si>
  <si>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</si>
  <si>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</si>
  <si>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</si>
  <si>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</si>
  <si>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</si>
  <si>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</si>
  <si>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</si>
  <si>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</si>
  <si>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</si>
  <si>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</si>
  <si>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</si>
  <si>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</si>
  <si>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</si>
  <si>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</si>
  <si>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</si>
  <si>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</si>
  <si>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</si>
  <si>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</si>
  <si>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</si>
  <si>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</si>
  <si>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</si>
  <si>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</si>
  <si>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</si>
  <si>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</si>
  <si>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</si>
  <si>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</si>
  <si>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</si>
  <si>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</si>
  <si>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</si>
  <si>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</si>
  <si>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</si>
  <si>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</si>
  <si>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</si>
  <si>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</si>
  <si>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</si>
  <si>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</si>
  <si>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</si>
  <si>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</si>
  <si>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</si>
  <si>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</si>
  <si>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</si>
  <si>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</si>
  <si>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</si>
  <si>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</si>
  <si>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</si>
  <si>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</si>
  <si>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</si>
  <si>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</si>
  <si>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</si>
  <si>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</si>
  <si>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</si>
  <si>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</si>
  <si>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</si>
  <si>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</si>
  <si>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</si>
  <si>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</si>
  <si>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</si>
  <si>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</si>
  <si>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</si>
  <si>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</si>
  <si>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</si>
  <si>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</si>
  <si>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</si>
  <si>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</si>
  <si>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</si>
  <si>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</si>
  <si>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</si>
  <si>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</si>
  <si>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</si>
  <si>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</si>
  <si>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</si>
  <si>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</si>
  <si>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</si>
  <si>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</si>
  <si>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</si>
  <si>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</si>
  <si>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</si>
  <si>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</si>
  <si>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</si>
  <si>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</si>
  <si>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</si>
  <si>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</si>
  <si>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</si>
  <si>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</si>
  <si>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</si>
  <si>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</si>
  <si>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</si>
  <si>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</si>
  <si>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</si>
  <si>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</si>
  <si>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</si>
  <si>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</si>
  <si>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</si>
  <si>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</si>
  <si>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</si>
  <si>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</si>
  <si>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</si>
  <si>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</si>
  <si>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</si>
  <si>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</si>
  <si>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</si>
  <si>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</si>
  <si>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</si>
  <si>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</si>
  <si>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</si>
  <si>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</si>
  <si>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</si>
  <si>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</si>
  <si>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</si>
  <si>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</si>
  <si>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</si>
  <si>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</si>
  <si>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</si>
  <si>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</si>
  <si>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</si>
  <si>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</si>
  <si>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</si>
  <si>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</si>
  <si>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</si>
  <si>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</si>
  <si>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</si>
  <si>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</si>
  <si>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</si>
  <si>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</si>
  <si>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</si>
  <si>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</si>
  <si>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</si>
  <si>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</si>
  <si>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</si>
  <si>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</si>
  <si>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</si>
  <si>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</si>
  <si>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</si>
  <si>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</si>
  <si>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</si>
  <si>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</si>
  <si>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</si>
  <si>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</si>
  <si>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</si>
  <si>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</si>
  <si>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</si>
  <si>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</si>
  <si>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</si>
  <si>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</si>
  <si>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</si>
  <si>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</si>
  <si>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</si>
  <si>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</si>
  <si>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</si>
  <si>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</si>
  <si>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</si>
  <si>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</si>
  <si>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</si>
  <si>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</si>
  <si>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</si>
  <si>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</si>
  <si>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</si>
  <si>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</si>
  <si>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</si>
  <si>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</si>
  <si>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</si>
  <si>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</si>
  <si>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</si>
  <si>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</si>
  <si>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</si>
  <si>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</si>
  <si>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</si>
  <si>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</si>
  <si>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</si>
  <si>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</si>
  <si>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</si>
  <si>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</si>
  <si>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</si>
  <si>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</si>
  <si>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</si>
  <si>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</si>
  <si>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</si>
  <si>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</si>
  <si>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</si>
  <si>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</si>
  <si>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</si>
  <si>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</si>
  <si>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</si>
  <si>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</si>
  <si>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</si>
  <si>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</si>
  <si>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</si>
  <si>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</si>
  <si>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</si>
  <si>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</si>
  <si>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</si>
  <si>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</si>
  <si>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</si>
  <si>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</si>
  <si>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</si>
  <si>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</si>
  <si>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</si>
  <si>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</si>
  <si>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</si>
  <si>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</si>
  <si>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</si>
  <si>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</si>
  <si>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</si>
  <si>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</si>
  <si>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</si>
  <si>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</si>
  <si>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</si>
  <si>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</si>
  <si>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</si>
  <si>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</si>
  <si>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</si>
  <si>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</si>
  <si>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</si>
  <si>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</si>
  <si>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</si>
  <si>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</si>
  <si>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</si>
  <si>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</si>
  <si>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</si>
  <si>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</si>
  <si>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</si>
  <si>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</si>
  <si>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</si>
  <si>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</si>
  <si>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</si>
  <si>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</si>
  <si>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</si>
  <si>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</si>
  <si>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</si>
  <si>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</si>
  <si>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</si>
  <si>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</si>
  <si>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</si>
  <si>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</si>
  <si>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</si>
  <si>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</si>
  <si>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</si>
  <si>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</si>
  <si>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</si>
  <si>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</si>
  <si>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</si>
  <si>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</si>
  <si>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</si>
  <si>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</si>
  <si>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</si>
  <si>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</si>
  <si>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</si>
  <si>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</si>
  <si>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</si>
  <si>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</si>
  <si>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</si>
  <si>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</si>
  <si>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</si>
  <si>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</si>
  <si>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</si>
  <si>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</si>
  <si>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</si>
  <si>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</si>
  <si>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</si>
  <si>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</si>
  <si>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</si>
  <si>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</si>
  <si>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</si>
  <si>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</si>
  <si>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</si>
  <si>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</si>
  <si>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</si>
  <si>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</si>
  <si>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</si>
  <si>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</si>
  <si>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</si>
  <si>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</si>
  <si>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</si>
  <si>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</si>
  <si>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</si>
  <si>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</si>
  <si>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</si>
  <si>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</si>
  <si>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</si>
  <si>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</si>
  <si>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</si>
  <si>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</si>
  <si>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</si>
  <si>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</si>
  <si>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</si>
  <si>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</si>
  <si>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</si>
  <si>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</si>
  <si>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</si>
  <si>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</si>
  <si>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</si>
  <si>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</si>
  <si>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</si>
  <si>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</si>
  <si>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</si>
  <si>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</si>
  <si>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</si>
  <si>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</si>
  <si>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</si>
  <si>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</si>
  <si>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</si>
  <si>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</si>
  <si>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</si>
  <si>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</si>
  <si>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</si>
  <si>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</si>
  <si>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</si>
  <si>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</si>
  <si>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</si>
  <si>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</si>
  <si>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</si>
  <si>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</si>
  <si>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</si>
  <si>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</si>
  <si>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</si>
  <si>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</si>
  <si>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</si>
  <si>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</si>
  <si>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</si>
  <si>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</si>
  <si>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</si>
  <si>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</si>
  <si>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</si>
  <si>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</si>
  <si>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</si>
  <si>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</si>
  <si>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</si>
  <si>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</si>
  <si>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</si>
  <si>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</si>
  <si>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</si>
  <si>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</si>
  <si>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</si>
  <si>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</si>
  <si>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</si>
  <si>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</si>
  <si>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</si>
  <si>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</si>
  <si>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</si>
  <si>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</si>
  <si>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</si>
  <si>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</si>
  <si>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</si>
  <si>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</si>
  <si>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</si>
  <si>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</si>
  <si>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</si>
  <si>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</si>
  <si>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</si>
  <si>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</si>
  <si>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</si>
  <si>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</si>
  <si>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</si>
  <si>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</si>
  <si>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</si>
  <si>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</si>
  <si>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</si>
  <si>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</si>
  <si>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</si>
  <si>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</si>
  <si>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</si>
  <si>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</si>
  <si>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</si>
  <si>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</si>
  <si>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</si>
  <si>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</si>
  <si>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</si>
  <si>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</si>
  <si>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</si>
  <si>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</si>
  <si>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</si>
  <si>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</si>
  <si>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</si>
  <si>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</si>
  <si>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</si>
  <si>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</si>
  <si>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</si>
  <si>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</si>
  <si>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</si>
  <si>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</si>
  <si>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</si>
  <si>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</si>
  <si>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</si>
  <si>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</si>
  <si>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</si>
  <si>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</si>
  <si>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</si>
  <si>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</si>
  <si>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</si>
  <si>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</si>
  <si>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</si>
  <si>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</si>
  <si>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</si>
  <si>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</si>
  <si>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</si>
  <si>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</si>
  <si>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</si>
  <si>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</si>
  <si>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</si>
  <si>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</si>
  <si>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</si>
  <si>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</si>
  <si>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</si>
  <si>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</si>
  <si>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</si>
  <si>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</si>
  <si>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</si>
  <si>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</si>
  <si>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</si>
  <si>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</si>
  <si>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</si>
  <si>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</si>
  <si>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</si>
  <si>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</si>
  <si>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</si>
  <si>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</si>
  <si>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</si>
  <si>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</si>
  <si>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</si>
  <si>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</si>
  <si>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</si>
  <si>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</si>
  <si>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</si>
  <si>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</si>
  <si>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</si>
  <si>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</si>
  <si>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</si>
  <si>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</si>
  <si>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</si>
  <si>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</si>
  <si>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</si>
  <si>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</si>
  <si>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</si>
  <si>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</si>
  <si>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</si>
  <si>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</si>
  <si>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</si>
  <si>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</si>
  <si>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</si>
  <si>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</si>
  <si>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</si>
  <si>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</si>
  <si>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</si>
  <si>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</si>
  <si>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</si>
  <si>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</si>
  <si>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</si>
  <si>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</si>
  <si>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</si>
  <si>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</si>
  <si>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</si>
  <si>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</si>
  <si>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</si>
  <si>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</si>
  <si>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</si>
  <si>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</si>
  <si>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</si>
  <si>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</si>
  <si>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</si>
  <si>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</si>
  <si>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</si>
  <si>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</si>
  <si>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</si>
  <si>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</si>
  <si>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</si>
  <si>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</si>
  <si>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</si>
  <si>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</si>
  <si>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</si>
  <si>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</si>
  <si>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</si>
  <si>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</si>
  <si>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</si>
  <si>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</si>
  <si>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</si>
  <si>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</si>
  <si>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</si>
  <si>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</si>
  <si>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</si>
  <si>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</si>
  <si>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</si>
  <si>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</si>
  <si>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</si>
  <si>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</si>
  <si>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</si>
  <si>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</si>
  <si>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</si>
  <si>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</si>
  <si>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</si>
  <si>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</si>
  <si>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</si>
  <si>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</si>
  <si>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</si>
  <si>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</si>
  <si>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</si>
  <si>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</si>
  <si>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</si>
  <si>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</si>
  <si>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</si>
  <si>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</si>
  <si>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</si>
  <si>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</si>
  <si>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</si>
  <si>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</si>
  <si>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</si>
  <si>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</si>
  <si>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</si>
  <si>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</si>
  <si>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</si>
  <si>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</si>
  <si>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</si>
  <si>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</si>
  <si>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</si>
  <si>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</si>
  <si>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</si>
  <si>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</si>
  <si>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</si>
  <si>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</si>
  <si>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</si>
  <si>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</si>
  <si>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</si>
  <si>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</si>
  <si>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</si>
  <si>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</si>
  <si>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</si>
  <si>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</si>
  <si>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</si>
  <si>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</si>
  <si>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</si>
  <si>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</si>
  <si>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</si>
  <si>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</si>
  <si>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</si>
  <si>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</si>
  <si>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</si>
  <si>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</si>
  <si>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</si>
  <si>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</si>
  <si>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</si>
  <si>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</si>
  <si>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</si>
  <si>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</si>
  <si>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</si>
  <si>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</si>
  <si>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</si>
  <si>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</si>
  <si>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</si>
  <si>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</si>
  <si>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</si>
  <si>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</si>
  <si>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</si>
  <si>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</si>
  <si>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</si>
  <si>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</si>
  <si>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</si>
  <si>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</si>
  <si>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</si>
  <si>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</si>
  <si>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</si>
  <si>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</si>
  <si>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</si>
  <si>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</si>
  <si>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</si>
  <si>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</si>
  <si>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</si>
  <si>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</si>
  <si>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</si>
  <si>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</si>
  <si>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</si>
  <si>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</si>
  <si>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</si>
  <si>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</si>
  <si>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</si>
  <si>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</si>
  <si>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</si>
  <si>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</si>
  <si>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</si>
  <si>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</si>
  <si>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</si>
  <si>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</si>
  <si>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</si>
  <si>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</si>
  <si>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</si>
  <si>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</si>
  <si>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</si>
  <si>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</si>
  <si>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</si>
  <si>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</si>
  <si>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</si>
  <si>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</si>
  <si>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</si>
  <si>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</si>
  <si>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</si>
  <si>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</si>
  <si>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</si>
  <si>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</si>
  <si>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</si>
  <si>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</si>
  <si>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</si>
  <si>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</si>
  <si>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</si>
  <si>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</si>
  <si>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</si>
  <si>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</si>
  <si>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</si>
  <si>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</si>
  <si>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</si>
  <si>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</si>
  <si>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</si>
  <si>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</si>
  <si>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</si>
  <si>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</si>
  <si>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</si>
  <si>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</si>
  <si>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</si>
  <si>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</si>
  <si>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</si>
  <si>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</si>
  <si>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</si>
  <si>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</si>
  <si>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</si>
  <si>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</si>
  <si>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</si>
  <si>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</si>
  <si>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</si>
  <si>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</si>
  <si>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</si>
  <si>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</si>
  <si>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</si>
  <si>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</si>
  <si>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</si>
  <si>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</si>
  <si>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</si>
  <si>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</si>
  <si>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</si>
  <si>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</si>
  <si>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</si>
  <si>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</si>
  <si>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</si>
  <si>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</si>
  <si>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</si>
  <si>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</si>
  <si>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</si>
  <si>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</si>
  <si>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</si>
  <si>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</si>
  <si>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</si>
  <si>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</si>
  <si>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</si>
  <si>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</si>
  <si>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</si>
  <si>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</si>
  <si>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</si>
  <si>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</si>
  <si>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</si>
  <si>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</si>
  <si>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</si>
  <si>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</si>
  <si>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</si>
  <si>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</si>
  <si>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</si>
  <si>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</si>
  <si>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</si>
  <si>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</si>
  <si>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</si>
  <si>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</si>
  <si>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</si>
  <si>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</si>
  <si>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</si>
  <si>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</si>
  <si>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</si>
  <si>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</si>
  <si>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</si>
  <si>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</si>
  <si>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</si>
  <si>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</si>
  <si>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</si>
  <si>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</si>
  <si>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</si>
  <si>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</si>
  <si>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</si>
  <si>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</si>
  <si>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</si>
  <si>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</si>
  <si>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</si>
  <si>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</si>
  <si>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</si>
  <si>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</si>
  <si>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</si>
  <si>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</si>
  <si>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</si>
  <si>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</si>
  <si>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</si>
  <si>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</si>
  <si>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</si>
  <si>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</si>
  <si>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</si>
  <si>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</si>
  <si>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</si>
  <si>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</si>
  <si>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</si>
  <si>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</si>
  <si>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</si>
  <si>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</si>
  <si>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</si>
  <si>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</si>
  <si>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</si>
  <si>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</si>
  <si>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</si>
  <si>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</si>
  <si>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</si>
  <si>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</si>
  <si>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</si>
  <si>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</si>
  <si>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</si>
  <si>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</si>
  <si>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</si>
  <si>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</si>
  <si>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</si>
  <si>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</si>
  <si>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</si>
  <si>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</si>
  <si>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</si>
  <si>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</si>
  <si>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</si>
  <si>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</si>
  <si>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</si>
  <si>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</si>
  <si>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</si>
  <si>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</si>
  <si>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</si>
  <si>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</si>
  <si>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</si>
  <si>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</si>
  <si>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</si>
  <si>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</si>
  <si>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</si>
  <si>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</si>
  <si>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</si>
  <si>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</si>
  <si>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</si>
  <si>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</si>
  <si>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</si>
  <si>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</si>
  <si>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</si>
  <si>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</si>
  <si>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</si>
  <si>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</si>
  <si>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</si>
  <si>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</si>
  <si>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</si>
  <si>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</si>
  <si>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</si>
  <si>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</si>
  <si>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</si>
  <si>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</si>
  <si>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</si>
  <si>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</si>
  <si>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</si>
  <si>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</si>
  <si>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</si>
  <si>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</si>
  <si>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</si>
  <si>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</si>
  <si>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</si>
  <si>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</si>
  <si>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</si>
  <si>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</si>
  <si>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</si>
  <si>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</si>
  <si>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</si>
  <si>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</si>
  <si>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</si>
  <si>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</si>
  <si>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</si>
  <si>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</si>
  <si>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</si>
  <si>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</si>
  <si>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</si>
  <si>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</si>
  <si>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</si>
  <si>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</si>
  <si>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</si>
  <si>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</si>
  <si>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</si>
  <si>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</si>
  <si>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</si>
  <si>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</si>
  <si>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</si>
  <si>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</si>
  <si>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</si>
  <si>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</si>
  <si>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</si>
  <si>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</si>
  <si>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</si>
  <si>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</si>
  <si>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</si>
  <si>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</si>
  <si>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</si>
  <si>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</si>
  <si>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</si>
  <si>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</si>
  <si>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</si>
  <si>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</si>
  <si>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</si>
  <si>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</si>
  <si>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</si>
  <si>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</si>
  <si>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</si>
  <si>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</si>
  <si>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</si>
  <si>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</si>
  <si>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</si>
  <si>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</si>
  <si>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</si>
  <si>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</si>
  <si>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</si>
  <si>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</si>
  <si>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</si>
  <si>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</si>
  <si>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</si>
  <si>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</si>
  <si>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</si>
  <si>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</si>
  <si>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</si>
  <si>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</si>
  <si>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</si>
  <si>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</si>
  <si>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</si>
  <si>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</si>
  <si>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</si>
  <si>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</si>
  <si>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</si>
  <si>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</si>
  <si>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</si>
  <si>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</si>
  <si>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</si>
  <si>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</si>
  <si>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</si>
  <si>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</si>
  <si>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</si>
  <si>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</si>
  <si>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</si>
  <si>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</si>
  <si>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</si>
  <si>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</si>
  <si>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</si>
  <si>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</si>
  <si>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</si>
  <si>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</si>
  <si>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</si>
  <si>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</si>
  <si>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</si>
  <si>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</si>
  <si>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</si>
  <si>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</si>
  <si>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</si>
  <si>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</si>
  <si>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</si>
  <si>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</si>
  <si>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</si>
  <si>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</si>
  <si>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</si>
  <si>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</si>
  <si>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</si>
  <si>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</si>
  <si>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</si>
  <si>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</si>
  <si>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</si>
  <si>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</si>
  <si>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</si>
  <si>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</si>
  <si>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</si>
  <si>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</si>
  <si>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</si>
  <si>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</si>
  <si>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</si>
  <si>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</si>
  <si>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</si>
  <si>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</si>
  <si>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</si>
  <si>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</si>
  <si>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</si>
  <si>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</si>
  <si>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</si>
  <si>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</si>
  <si>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</si>
  <si>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</si>
  <si>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</si>
  <si>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</si>
  <si>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</si>
  <si>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</si>
  <si>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</si>
  <si>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</si>
  <si>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</si>
  <si>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</si>
  <si>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</si>
  <si>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</si>
  <si>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</si>
  <si>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</si>
  <si>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</si>
  <si>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</si>
  <si>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</si>
  <si>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</si>
  <si>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</si>
  <si>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</si>
  <si>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</si>
  <si>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</si>
  <si>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</si>
  <si>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</si>
  <si>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</si>
  <si>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</si>
  <si>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</si>
  <si>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</si>
  <si>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</si>
  <si>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</si>
  <si>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</si>
  <si>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</si>
  <si>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</si>
  <si>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</si>
  <si>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</si>
  <si>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</si>
  <si>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</si>
  <si>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</si>
  <si>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</si>
  <si>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</si>
  <si>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</si>
  <si>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</si>
  <si>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</si>
  <si>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</si>
  <si>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</si>
  <si>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</si>
  <si>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</si>
  <si>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</si>
  <si>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</si>
  <si>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</si>
  <si>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</si>
  <si>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</si>
  <si>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</si>
  <si>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</si>
  <si>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</si>
  <si>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</si>
  <si>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</si>
  <si>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</si>
  <si>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</si>
  <si>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</si>
  <si>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</si>
  <si>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</si>
  <si>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</si>
  <si>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</si>
  <si>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</si>
  <si>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</si>
  <si>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</si>
  <si>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</si>
  <si>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</si>
  <si>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</si>
  <si>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</si>
  <si>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</si>
  <si>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</si>
  <si>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</si>
  <si>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</si>
  <si>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</si>
  <si>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</si>
  <si>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</si>
  <si>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</si>
  <si>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</si>
  <si>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</si>
  <si>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</si>
  <si>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</si>
  <si>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</si>
  <si>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</si>
  <si>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</si>
  <si>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</si>
  <si>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</si>
  <si>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</si>
  <si>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</si>
  <si>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</si>
  <si>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</si>
  <si>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</si>
  <si>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</si>
  <si>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</si>
  <si>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</si>
  <si>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</si>
  <si>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</si>
  <si>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</si>
  <si>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</si>
  <si>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</si>
  <si>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</si>
  <si>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</si>
  <si>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</si>
  <si>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</si>
  <si>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</si>
  <si>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</si>
  <si>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</si>
  <si>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</si>
  <si>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</si>
  <si>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</si>
  <si>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</si>
  <si>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</si>
  <si>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</si>
  <si>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</si>
  <si>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</si>
  <si>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</si>
  <si>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</si>
  <si>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</si>
  <si>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</si>
  <si>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</si>
  <si>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</si>
  <si>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</si>
  <si>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</si>
  <si>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</si>
  <si>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</si>
  <si>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</si>
  <si>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</si>
  <si>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</si>
  <si>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</si>
  <si>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</si>
  <si>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</si>
  <si>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</si>
  <si>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</si>
  <si>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</si>
  <si>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</si>
  <si>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</si>
  <si>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</si>
  <si>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</si>
  <si>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</si>
  <si>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</si>
  <si>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</si>
  <si>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</si>
  <si>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</si>
  <si>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</si>
  <si>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</si>
  <si>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</si>
  <si>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</si>
  <si>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</si>
  <si>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</si>
  <si>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</si>
  <si>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</si>
  <si>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</si>
  <si>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</si>
  <si>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</si>
  <si>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</si>
  <si>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</si>
  <si>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</si>
  <si>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</si>
  <si>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</si>
  <si>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</si>
  <si>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</si>
  <si>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</si>
  <si>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</si>
  <si>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</si>
  <si>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</si>
  <si>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</si>
  <si>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</si>
  <si>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</si>
  <si>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</si>
  <si>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</si>
  <si>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</si>
  <si>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</si>
  <si>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</si>
  <si>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</si>
  <si>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</si>
  <si>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</si>
  <si>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</si>
  <si>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</si>
  <si>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</si>
  <si>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</si>
  <si>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</si>
  <si>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</si>
  <si>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</si>
  <si>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</si>
  <si>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</si>
  <si>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</si>
  <si>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</si>
  <si>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</si>
  <si>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</si>
  <si>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</si>
  <si>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</si>
  <si>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</si>
  <si>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</si>
  <si>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</si>
  <si>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</si>
  <si>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</si>
  <si>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</si>
  <si>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</si>
  <si>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</si>
  <si>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</si>
  <si>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</si>
  <si>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</si>
  <si>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</si>
  <si>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</si>
  <si>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</si>
  <si>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</si>
  <si>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</si>
  <si>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</si>
  <si>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</si>
  <si>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</si>
  <si>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</si>
  <si>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</si>
  <si>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</si>
  <si>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</si>
  <si>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</si>
  <si>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</si>
  <si>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</si>
  <si>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</si>
  <si>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</si>
  <si>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</si>
  <si>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</si>
  <si>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</si>
  <si>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</si>
  <si>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</si>
  <si>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</si>
  <si>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</si>
  <si>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</si>
  <si>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</si>
  <si>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</si>
  <si>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</si>
  <si>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</si>
  <si>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</si>
  <si>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</si>
  <si>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</si>
  <si>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</si>
  <si>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</si>
  <si>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</si>
  <si>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</si>
  <si>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</si>
  <si>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</si>
  <si>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</si>
  <si>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</si>
  <si>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</si>
  <si>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</si>
  <si>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</si>
  <si>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</si>
  <si>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</si>
  <si>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</si>
  <si>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</si>
  <si>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</si>
  <si>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</si>
  <si>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</si>
  <si>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</si>
  <si>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</si>
  <si>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</si>
  <si>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</si>
  <si>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</si>
  <si>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</si>
  <si>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</si>
  <si>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</si>
  <si>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</si>
  <si>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</si>
  <si>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</si>
  <si>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</si>
  <si>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</si>
  <si>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</si>
  <si>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</si>
  <si>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</si>
  <si>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</si>
  <si>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</si>
  <si>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</si>
  <si>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</si>
  <si>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</si>
  <si>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</si>
  <si>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</si>
  <si>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</si>
  <si>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</si>
  <si>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</si>
  <si>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</si>
  <si>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</si>
  <si>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</si>
  <si>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</si>
  <si>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</si>
  <si>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</si>
  <si>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</si>
  <si>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</si>
  <si>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</si>
  <si>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</si>
  <si>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</si>
  <si>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</si>
  <si>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</si>
  <si>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</si>
  <si>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</si>
  <si>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</si>
  <si>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</si>
  <si>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</si>
  <si>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</si>
  <si>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</si>
  <si>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</si>
  <si>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</si>
  <si>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</si>
  <si>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</si>
  <si>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</si>
  <si>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</si>
  <si>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</si>
  <si>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</si>
  <si>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</si>
  <si>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</si>
  <si>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</si>
  <si>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</si>
  <si>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</si>
  <si>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</si>
  <si>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</si>
  <si>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</si>
  <si>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</si>
  <si>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</si>
  <si>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</si>
  <si>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</si>
  <si>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</si>
  <si>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</si>
  <si>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</si>
  <si>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</si>
  <si>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</si>
  <si>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</si>
  <si>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</si>
  <si>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</si>
  <si>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</si>
  <si>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</si>
  <si>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</si>
  <si>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</si>
  <si>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</si>
  <si>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</si>
  <si>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</si>
  <si>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</si>
  <si>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</si>
  <si>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</si>
  <si>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</si>
  <si>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</si>
  <si>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</si>
  <si>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</si>
  <si>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</si>
  <si>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</si>
  <si>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</si>
  <si>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</si>
  <si>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</si>
  <si>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</si>
  <si>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</si>
  <si>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</si>
  <si>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</si>
  <si>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</si>
  <si>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</si>
  <si>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</si>
  <si>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</si>
  <si>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</si>
  <si>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</si>
  <si>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</si>
  <si>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</si>
  <si>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</si>
  <si>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</si>
  <si>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</si>
  <si>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</si>
  <si>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</si>
  <si>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</si>
  <si>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</si>
  <si>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</si>
  <si>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</si>
  <si>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</si>
  <si>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</si>
  <si>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</si>
  <si>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</si>
  <si>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</si>
  <si>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</si>
  <si>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</si>
  <si>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</si>
  <si>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</si>
  <si>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</si>
  <si>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</si>
  <si>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</si>
  <si>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</si>
  <si>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</si>
  <si>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</si>
  <si>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</si>
  <si>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</si>
  <si>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</si>
  <si>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</si>
  <si>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</si>
  <si>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</si>
  <si>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</si>
  <si>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</si>
  <si>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</si>
  <si>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</si>
  <si>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</si>
  <si>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</si>
  <si>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</si>
  <si>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</si>
  <si>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</si>
  <si>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</si>
  <si>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</si>
  <si>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</si>
  <si>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</si>
  <si>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</si>
  <si>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</si>
  <si>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</si>
  <si>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</si>
  <si>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</si>
  <si>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</si>
  <si>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</si>
  <si>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</si>
  <si>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</si>
  <si>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</si>
  <si>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</si>
  <si>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</si>
  <si>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</si>
  <si>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</si>
  <si>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</si>
  <si>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</si>
  <si>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</si>
  <si>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</si>
  <si>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</si>
  <si>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</si>
  <si>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</si>
  <si>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</si>
  <si>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</si>
  <si>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</si>
  <si>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</si>
  <si>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</si>
  <si>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</si>
  <si>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</si>
  <si>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</si>
  <si>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</si>
  <si>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</si>
  <si>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</si>
  <si>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</si>
  <si>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</si>
  <si>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</si>
  <si>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</si>
  <si>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</si>
  <si>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</si>
  <si>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</si>
  <si>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</si>
  <si>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</si>
  <si>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</si>
  <si>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</si>
  <si>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</si>
  <si>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</si>
  <si>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</si>
  <si>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</si>
  <si>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</si>
  <si>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</si>
  <si>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</si>
  <si>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</si>
  <si>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</si>
  <si>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</si>
  <si>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</si>
  <si>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</si>
  <si>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</si>
  <si>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</si>
  <si>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</si>
  <si>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</si>
  <si>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</si>
  <si>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</si>
  <si>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</si>
  <si>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</si>
  <si>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</si>
  <si>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</si>
  <si>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</si>
  <si>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</si>
  <si>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</si>
  <si>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</si>
  <si>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</si>
  <si>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</si>
  <si>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</si>
  <si>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</si>
  <si>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</si>
  <si>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</si>
  <si>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</si>
  <si>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</si>
  <si>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</si>
  <si>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</si>
  <si>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</si>
  <si>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</si>
  <si>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</si>
  <si>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</si>
  <si>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</si>
  <si>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</si>
  <si>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</si>
  <si>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</si>
  <si>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</si>
  <si>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</si>
  <si>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</si>
  <si>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</si>
  <si>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</si>
  <si>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</si>
  <si>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</si>
  <si>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</si>
  <si>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</si>
  <si>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</si>
  <si>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</si>
  <si>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</si>
  <si>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</si>
  <si>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</si>
  <si>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</si>
  <si>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</si>
  <si>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</si>
  <si>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</si>
  <si>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</si>
  <si>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</si>
  <si>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</si>
  <si>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</si>
  <si>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</si>
  <si>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</si>
  <si>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</si>
  <si>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</si>
  <si>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</si>
  <si>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</si>
  <si>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</si>
  <si>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</si>
  <si>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</si>
  <si>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</si>
  <si>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</si>
  <si>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</si>
  <si>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</si>
  <si>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</si>
  <si>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</si>
  <si>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</si>
  <si>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</si>
  <si>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</si>
  <si>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</si>
  <si>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</si>
  <si>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</si>
  <si>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</si>
  <si>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</si>
  <si>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</si>
  <si>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</si>
  <si>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</si>
  <si>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</si>
  <si>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</si>
  <si>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</si>
  <si>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</si>
  <si>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</si>
  <si>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</si>
  <si>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</si>
  <si>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</si>
  <si>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</si>
  <si>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</si>
  <si>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</si>
  <si>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</si>
  <si>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</si>
  <si>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</si>
  <si>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</si>
  <si>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</si>
  <si>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</si>
  <si>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</si>
  <si>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</si>
  <si>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</si>
  <si>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</si>
  <si>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</si>
  <si>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</si>
  <si>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</si>
  <si>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</si>
  <si>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</si>
  <si>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</si>
  <si>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</si>
  <si>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</si>
  <si>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</si>
  <si>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</si>
  <si>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</si>
  <si>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</si>
  <si>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</si>
  <si>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</si>
  <si>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</si>
  <si>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</si>
  <si>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</si>
  <si>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</si>
  <si>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</si>
  <si>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</si>
  <si>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</si>
  <si>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</si>
  <si>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</si>
  <si>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</si>
  <si>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</si>
  <si>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</si>
  <si>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</si>
  <si>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</si>
  <si>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</si>
  <si>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</si>
  <si>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</si>
  <si>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</si>
  <si>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</si>
  <si>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</si>
  <si>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</si>
  <si>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</si>
  <si>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</si>
  <si>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</si>
  <si>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</si>
  <si>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</si>
  <si>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</si>
  <si>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</si>
  <si>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</si>
  <si>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</si>
  <si>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</si>
  <si>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</si>
  <si>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</si>
  <si>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</si>
  <si>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</si>
  <si>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</si>
  <si>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</si>
  <si>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</si>
  <si>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</si>
  <si>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</si>
  <si>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</si>
  <si>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</si>
  <si>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</si>
  <si>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</si>
  <si>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</si>
  <si>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</si>
  <si>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</si>
  <si>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</si>
  <si>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</si>
  <si>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</si>
  <si>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</si>
  <si>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</si>
  <si>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</si>
  <si>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</si>
  <si>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</si>
  <si>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</si>
  <si>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</si>
  <si>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</si>
  <si>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</si>
  <si>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</si>
  <si>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</si>
  <si>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</si>
  <si>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</si>
  <si>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</si>
  <si>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</si>
  <si>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</si>
  <si>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</si>
  <si>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</si>
  <si>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</si>
  <si>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</si>
  <si>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</si>
  <si>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</si>
  <si>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</si>
  <si>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</si>
  <si>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</si>
  <si>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</si>
  <si>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</si>
  <si>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</si>
  <si>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</si>
  <si>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</si>
  <si>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</si>
  <si>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</si>
  <si>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</si>
  <si>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</si>
  <si>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</si>
  <si>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</si>
  <si>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</si>
  <si>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</si>
  <si>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</si>
  <si>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</si>
  <si>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</si>
  <si>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</si>
  <si>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</si>
  <si>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</si>
  <si>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</si>
  <si>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</si>
  <si>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</si>
  <si>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</si>
  <si>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</si>
  <si>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</si>
  <si>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</si>
  <si>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</si>
  <si>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</si>
  <si>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</si>
  <si>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</si>
  <si>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</si>
  <si>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</si>
  <si>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</si>
  <si>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</si>
  <si>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</si>
  <si>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</si>
  <si>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</si>
  <si>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</si>
  <si>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</si>
  <si>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</si>
  <si>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</si>
  <si>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</si>
  <si>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</si>
  <si>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</si>
  <si>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</si>
  <si>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</si>
  <si>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</si>
  <si>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</si>
  <si>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</si>
  <si>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</si>
  <si>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</si>
  <si>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</si>
  <si>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</si>
  <si>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</si>
  <si>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</si>
  <si>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</si>
  <si>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</si>
  <si>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</si>
  <si>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</si>
  <si>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</si>
  <si>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</si>
  <si>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</si>
  <si>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</si>
  <si>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</si>
  <si>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</si>
  <si>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</si>
  <si>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</si>
  <si>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</si>
  <si>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</si>
  <si>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</si>
  <si>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</si>
  <si>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</si>
  <si>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</si>
  <si>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</si>
  <si>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</si>
  <si>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</si>
  <si>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</si>
  <si>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</si>
  <si>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</si>
  <si>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</si>
  <si>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</si>
  <si>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</si>
  <si>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</si>
  <si>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</si>
  <si>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</si>
  <si>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</si>
  <si>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</si>
  <si>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</si>
  <si>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</si>
  <si>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</si>
  <si>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</si>
  <si>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</si>
  <si>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</si>
  <si>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</si>
  <si>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</si>
  <si>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</si>
  <si>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</si>
  <si>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</si>
  <si>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</si>
  <si>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</si>
  <si>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</si>
  <si>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</si>
  <si>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</si>
  <si>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</si>
  <si>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</si>
  <si>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</si>
  <si>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</si>
  <si>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</si>
  <si>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</si>
  <si>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</si>
  <si>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</si>
  <si>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</si>
  <si>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</si>
  <si>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</si>
  <si>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</si>
  <si>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</si>
  <si>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</si>
  <si>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</si>
  <si>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</si>
  <si>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</si>
  <si>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</si>
  <si>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</si>
  <si>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</si>
  <si>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</si>
  <si>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</si>
  <si>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</si>
  <si>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</si>
  <si>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</si>
  <si>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</si>
  <si>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</si>
  <si>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</si>
  <si>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</si>
  <si>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</si>
  <si>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</si>
  <si>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</si>
  <si>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</si>
  <si>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</si>
  <si>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</si>
  <si>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</si>
  <si>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</si>
  <si>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</si>
  <si>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</si>
  <si>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</si>
  <si>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</si>
  <si>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</si>
  <si>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</si>
  <si>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</si>
  <si>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</si>
  <si>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</si>
  <si>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</si>
  <si>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</si>
  <si>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</si>
  <si>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</si>
  <si>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</si>
  <si>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</si>
  <si>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</si>
  <si>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</si>
  <si>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</si>
  <si>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</si>
  <si>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</si>
  <si>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</si>
  <si>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</si>
  <si>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</si>
  <si>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</si>
  <si>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</si>
  <si>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</si>
  <si>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</si>
  <si>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</si>
  <si>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</si>
  <si>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</si>
  <si>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</si>
  <si>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</si>
  <si>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</si>
  <si>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</si>
  <si>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</si>
  <si>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</si>
  <si>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</si>
  <si>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</si>
  <si>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</si>
  <si>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</si>
  <si>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</si>
  <si>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</si>
  <si>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</si>
  <si>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</si>
  <si>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</si>
  <si>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</si>
  <si>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</si>
  <si>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</si>
  <si>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</si>
  <si>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</si>
  <si>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</si>
  <si>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</si>
  <si>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</si>
  <si>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</si>
  <si>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</si>
  <si>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</si>
  <si>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</si>
  <si>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</si>
  <si>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</si>
  <si>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</si>
  <si>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</si>
  <si>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</si>
  <si>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</si>
  <si>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</si>
  <si>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</si>
  <si>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</si>
  <si>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</si>
  <si>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</si>
  <si>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</si>
  <si>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</si>
  <si>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</si>
  <si>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</si>
  <si>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</si>
  <si>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</si>
  <si>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</si>
  <si>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</si>
  <si>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</si>
  <si>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</si>
  <si>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</si>
  <si>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</si>
  <si>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</si>
  <si>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</si>
  <si>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</si>
  <si>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</si>
  <si>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</si>
  <si>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</si>
  <si>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</si>
  <si>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</si>
  <si>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</si>
  <si>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</si>
  <si>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</si>
  <si>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</si>
  <si>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</si>
  <si>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</si>
  <si>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</si>
  <si>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</si>
  <si>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</si>
  <si>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</si>
  <si>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</si>
  <si>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</si>
  <si>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</si>
  <si>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</si>
  <si>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</si>
  <si>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</si>
  <si>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</si>
  <si>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</si>
  <si>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</si>
  <si>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</si>
  <si>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</si>
  <si>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</si>
  <si>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</si>
  <si>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</si>
  <si>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</si>
  <si>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</si>
  <si>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</si>
  <si>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</si>
  <si>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</si>
  <si>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</si>
  <si>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</si>
  <si>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</si>
  <si>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</si>
  <si>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</si>
  <si>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</si>
  <si>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</si>
  <si>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</si>
  <si>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</si>
  <si>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</si>
  <si>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</si>
  <si>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</si>
  <si>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</si>
  <si>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</si>
  <si>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</si>
  <si>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</si>
  <si>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</si>
  <si>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</si>
  <si>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</si>
  <si>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</si>
  <si>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</si>
  <si>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</si>
  <si>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</si>
  <si>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</si>
  <si>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</si>
  <si>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</si>
  <si>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</si>
  <si>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</si>
  <si>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</si>
  <si>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</si>
  <si>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</si>
  <si>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</si>
  <si>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</si>
  <si>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</si>
  <si>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</si>
  <si>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</si>
  <si>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</si>
  <si>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</si>
  <si>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</si>
  <si>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</si>
  <si>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</si>
  <si>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</si>
  <si>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</si>
  <si>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</si>
  <si>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</si>
  <si>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</si>
  <si>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</si>
  <si>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</si>
  <si>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</si>
  <si>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</si>
  <si>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</si>
  <si>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</si>
  <si>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</si>
  <si>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</si>
  <si>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</si>
  <si>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</si>
  <si>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</si>
  <si>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</si>
  <si>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</si>
  <si>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</si>
  <si>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</si>
  <si>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</si>
  <si>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</si>
  <si>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</si>
  <si>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</si>
  <si>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</si>
  <si>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</si>
  <si>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</si>
  <si>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</si>
  <si>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</si>
  <si>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</si>
  <si>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</si>
  <si>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</si>
  <si>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</si>
  <si>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</si>
  <si>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</si>
  <si>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</si>
  <si>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</si>
  <si>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</si>
  <si>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</si>
  <si>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</si>
  <si>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</si>
  <si>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</si>
  <si>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</si>
  <si>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</si>
  <si>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</si>
  <si>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</si>
  <si>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</si>
  <si>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</si>
  <si>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</si>
  <si>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</si>
  <si>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</si>
  <si>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</si>
  <si>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</si>
  <si>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</si>
  <si>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</si>
  <si>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</si>
  <si>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</si>
  <si>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</si>
  <si>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</si>
  <si>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</si>
  <si>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</si>
  <si>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</si>
  <si>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</si>
  <si>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</si>
  <si>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</si>
  <si>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</si>
  <si>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</si>
  <si>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</si>
  <si>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</si>
  <si>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</si>
  <si>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</si>
  <si>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</si>
  <si>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</si>
  <si>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</si>
  <si>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</si>
  <si>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</si>
  <si>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</si>
  <si>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</si>
  <si>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</si>
  <si>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</si>
  <si>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</si>
  <si>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</si>
  <si>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</si>
  <si>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</si>
  <si>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</si>
  <si>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</si>
  <si>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</si>
  <si>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</si>
  <si>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</si>
  <si>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</si>
  <si>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</si>
  <si>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</si>
  <si>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</si>
  <si>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</si>
  <si>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</si>
  <si>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</si>
  <si>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</si>
  <si>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</si>
  <si>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</si>
  <si>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</si>
  <si>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</si>
  <si>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</si>
  <si>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</si>
  <si>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</si>
  <si>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</si>
  <si>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</si>
  <si>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</si>
  <si>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</si>
  <si>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</si>
  <si>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</si>
  <si>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</si>
  <si>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</si>
  <si>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</si>
  <si>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</si>
  <si>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</si>
  <si>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</si>
  <si>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</si>
  <si>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</si>
  <si>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</si>
  <si>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</si>
  <si>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</si>
  <si>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</si>
  <si>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</si>
  <si>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</si>
  <si>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</si>
  <si>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</si>
  <si>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</si>
  <si>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</si>
  <si>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</si>
  <si>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</si>
  <si>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</si>
  <si>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</si>
  <si>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</si>
  <si>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</si>
  <si>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</si>
  <si>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</si>
  <si>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</si>
  <si>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</si>
  <si>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</si>
  <si>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</si>
  <si>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</si>
  <si>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</si>
  <si>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</si>
  <si>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</si>
  <si>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</si>
  <si>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</si>
  <si>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</si>
  <si>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</si>
  <si>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</si>
  <si>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</si>
  <si>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</si>
  <si>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</si>
  <si>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</si>
  <si>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</si>
  <si>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</si>
  <si>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</si>
  <si>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</si>
  <si>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</si>
  <si>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</si>
  <si>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</si>
  <si>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</si>
  <si>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</si>
  <si>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</si>
  <si>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</si>
  <si>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</si>
  <si>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</si>
  <si>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</si>
  <si>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</si>
  <si>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</si>
  <si>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</si>
  <si>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</si>
  <si>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</si>
  <si>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</si>
  <si>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</si>
  <si>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</si>
  <si>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</si>
  <si>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</si>
  <si>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</si>
  <si>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</si>
  <si>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</si>
  <si>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</si>
  <si>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</si>
  <si>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</si>
  <si>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</si>
  <si>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</si>
  <si>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</si>
  <si>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</si>
  <si>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</si>
  <si>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</si>
  <si>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</si>
  <si>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</si>
  <si>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</si>
  <si>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</si>
  <si>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</si>
  <si>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</si>
  <si>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</si>
  <si>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</si>
  <si>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</si>
  <si>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</si>
  <si>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</si>
  <si>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</si>
  <si>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</si>
  <si>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</si>
  <si>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</si>
  <si>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</si>
  <si>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</si>
  <si>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</si>
  <si>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</si>
  <si>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</si>
  <si>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</si>
  <si>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</si>
  <si>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</si>
  <si>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</si>
  <si>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</si>
  <si>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</si>
  <si>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</si>
  <si>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</si>
  <si>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</si>
  <si>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</si>
  <si>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</si>
  <si>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</si>
  <si>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</si>
  <si>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</si>
  <si>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</si>
  <si>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</si>
  <si>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</si>
  <si>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</si>
  <si>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</si>
  <si>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</si>
  <si>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</si>
  <si>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</si>
  <si>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</si>
  <si>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</si>
  <si>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</si>
  <si>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</si>
  <si>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</si>
  <si>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</si>
  <si>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</si>
  <si>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</si>
  <si>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</si>
  <si>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</si>
  <si>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</si>
  <si>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</si>
  <si>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</si>
  <si>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</si>
  <si>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</si>
  <si>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</si>
  <si>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</si>
  <si>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</si>
  <si>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</si>
  <si>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</si>
  <si>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</si>
  <si>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</si>
  <si>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</si>
  <si>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</si>
  <si>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</si>
  <si>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</si>
  <si>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</si>
  <si>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</si>
  <si>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</si>
  <si>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</si>
  <si>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</si>
  <si>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</si>
  <si>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</si>
  <si>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</si>
  <si>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</si>
  <si>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</si>
  <si>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</si>
  <si>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</si>
  <si>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</si>
  <si>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</si>
  <si>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</si>
  <si>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</si>
  <si>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</si>
  <si>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</si>
  <si>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</si>
  <si>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</si>
  <si>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</si>
  <si>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</si>
  <si>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</si>
  <si>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</si>
  <si>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</si>
  <si>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</si>
  <si>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</si>
  <si>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</si>
  <si>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</si>
  <si>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</si>
  <si>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</si>
  <si>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</si>
  <si>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</si>
  <si>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</si>
  <si>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</si>
  <si>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</si>
  <si>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</si>
  <si>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</si>
  <si>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</si>
  <si>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</si>
  <si>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</si>
  <si>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</si>
  <si>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</si>
  <si>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</si>
  <si>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</si>
  <si>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</si>
  <si>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</si>
  <si>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</si>
  <si>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</si>
  <si>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</si>
  <si>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</si>
  <si>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</si>
  <si>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</si>
  <si>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</si>
  <si>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</si>
  <si>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</si>
  <si>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</si>
  <si>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</si>
  <si>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</si>
  <si>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</si>
  <si>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</si>
  <si>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</si>
  <si>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</si>
  <si>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</si>
  <si>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</si>
  <si>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</si>
  <si>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</si>
  <si>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</si>
  <si>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</si>
  <si>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</si>
  <si>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</si>
  <si>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</si>
  <si>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</si>
  <si>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</si>
  <si>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</si>
  <si>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</si>
  <si>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</si>
  <si>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</si>
  <si>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</si>
  <si>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</si>
  <si>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</si>
  <si>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</si>
  <si>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</si>
  <si>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</si>
  <si>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</si>
  <si>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</si>
  <si>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</si>
  <si>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</si>
  <si>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</si>
  <si>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</si>
  <si>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</si>
  <si>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</si>
  <si>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</si>
  <si>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</si>
  <si>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</si>
  <si>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</si>
  <si>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</si>
  <si>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</si>
  <si>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</si>
  <si>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</si>
  <si>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</si>
  <si>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</si>
  <si>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</si>
  <si>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</si>
  <si>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</si>
  <si>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</si>
  <si>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</si>
  <si>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</si>
  <si>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</si>
  <si>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</si>
  <si>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</si>
  <si>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</si>
  <si>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</si>
  <si>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</si>
  <si>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</si>
  <si>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</si>
  <si>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</si>
  <si>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</si>
  <si>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</si>
  <si>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</si>
  <si>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</si>
  <si>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</si>
  <si>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</si>
  <si>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</si>
  <si>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</si>
  <si>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</si>
  <si>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</si>
  <si>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</si>
  <si>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</si>
  <si>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</si>
  <si>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</si>
  <si>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</si>
  <si>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</si>
  <si>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</si>
  <si>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</si>
  <si>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</si>
  <si>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</si>
  <si>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</si>
  <si>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</si>
  <si>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</si>
  <si>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</si>
  <si>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</si>
  <si>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</si>
  <si>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</si>
  <si>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</si>
  <si>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</si>
  <si>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</si>
  <si>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</si>
  <si>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</si>
  <si>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</si>
  <si>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</si>
  <si>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</si>
  <si>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</si>
  <si>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</si>
  <si>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</si>
  <si>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</si>
  <si>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</si>
  <si>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</si>
  <si>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</si>
  <si>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</si>
  <si>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</si>
  <si>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</si>
  <si>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</si>
  <si>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</si>
  <si>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</si>
  <si>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</si>
  <si>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</si>
  <si>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</si>
  <si>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</si>
  <si>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</si>
  <si>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</si>
  <si>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</si>
  <si>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</si>
  <si>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</si>
  <si>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</si>
  <si>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</si>
  <si>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</si>
  <si>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</si>
  <si>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</si>
  <si>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</si>
  <si>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</si>
  <si>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</si>
  <si>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</si>
  <si>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</si>
  <si>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</si>
  <si>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</si>
  <si>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</si>
  <si>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</si>
  <si>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</si>
  <si>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</si>
  <si>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</si>
  <si>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</si>
  <si>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</si>
  <si>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</si>
  <si>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</si>
  <si>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</si>
  <si>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</si>
  <si>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</si>
  <si>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</si>
  <si>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</si>
  <si>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</si>
  <si>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</si>
  <si>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</si>
  <si>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</si>
  <si>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</si>
  <si>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</si>
  <si>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</si>
  <si>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</si>
  <si>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</si>
  <si>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</si>
  <si>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</si>
  <si>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</si>
  <si>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</si>
  <si>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</si>
  <si>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</si>
  <si>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</si>
  <si>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</si>
  <si>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</si>
  <si>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</si>
  <si>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</si>
  <si>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</si>
  <si>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</si>
  <si>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</si>
  <si>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</si>
  <si>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</si>
  <si>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</si>
  <si>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</si>
  <si>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</si>
  <si>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</si>
  <si>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</si>
  <si>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</si>
  <si>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</si>
  <si>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</si>
  <si>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</si>
  <si>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</si>
  <si>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</si>
  <si>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</si>
  <si>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</si>
  <si>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</si>
  <si>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</si>
  <si>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</si>
  <si>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</si>
  <si>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</si>
  <si>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</si>
  <si>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</si>
  <si>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</si>
  <si>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</si>
  <si>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</si>
  <si>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</si>
  <si>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</si>
  <si>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</si>
  <si>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</si>
  <si>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</si>
  <si>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</si>
  <si>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</si>
  <si>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</si>
  <si>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</si>
  <si>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</si>
  <si>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</si>
  <si>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</si>
  <si>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</si>
  <si>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</si>
  <si>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</si>
  <si>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</si>
  <si>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</si>
  <si>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</si>
  <si>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</si>
  <si>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</si>
  <si>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</si>
  <si>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</si>
  <si>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</si>
  <si>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</si>
  <si>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</si>
  <si>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</si>
  <si>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</si>
  <si>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</si>
  <si>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</si>
  <si>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</si>
  <si>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</si>
  <si>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</si>
  <si>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</si>
  <si>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</si>
  <si>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</si>
  <si>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</si>
  <si>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</si>
  <si>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</si>
  <si>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</si>
  <si>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</si>
  <si>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</si>
  <si>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</si>
  <si>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</si>
  <si>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</si>
  <si>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</si>
  <si>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</si>
  <si>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</si>
  <si>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</si>
  <si>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</si>
  <si>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</si>
  <si>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</si>
  <si>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</si>
  <si>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</si>
  <si>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</si>
  <si>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</si>
  <si>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</si>
  <si>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</si>
  <si>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</si>
  <si>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</si>
  <si>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</si>
  <si>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</si>
  <si>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</si>
  <si>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</si>
  <si>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</si>
  <si>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</si>
  <si>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</si>
  <si>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</si>
  <si>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</si>
  <si>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</si>
  <si>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</si>
  <si>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</si>
  <si>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</si>
  <si>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</si>
  <si>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</si>
  <si>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</si>
  <si>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</si>
  <si>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</si>
  <si>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</si>
  <si>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</si>
  <si>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</si>
  <si>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</si>
  <si>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</si>
  <si>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</si>
  <si>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</si>
  <si>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</si>
  <si>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</si>
  <si>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</si>
  <si>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</si>
  <si>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</si>
  <si>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</si>
  <si>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</si>
  <si>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</si>
  <si>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</si>
  <si>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</si>
  <si>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</si>
  <si>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</si>
  <si>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</si>
  <si>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</si>
  <si>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</si>
  <si>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</si>
  <si>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</si>
  <si>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</si>
  <si>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</si>
  <si>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</si>
  <si>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</si>
  <si>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</si>
  <si>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</si>
  <si>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</si>
  <si>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</si>
  <si>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</si>
  <si>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</si>
  <si>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</si>
  <si>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</si>
  <si>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</si>
  <si>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</si>
  <si>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</si>
  <si>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</si>
  <si>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</si>
  <si>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</si>
  <si>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</si>
  <si>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</si>
  <si>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</si>
  <si>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</si>
  <si>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</si>
  <si>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</si>
  <si>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</si>
  <si>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</si>
  <si>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</si>
  <si>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</si>
  <si>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</si>
  <si>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</si>
  <si>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</si>
  <si>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</si>
  <si>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</si>
  <si>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</si>
  <si>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</si>
  <si>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</si>
  <si>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</si>
  <si>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</si>
  <si>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</si>
  <si>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</si>
  <si>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</si>
  <si>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</si>
  <si>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</si>
  <si>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</si>
  <si>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</si>
  <si>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</si>
  <si>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</si>
  <si>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</si>
  <si>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</si>
  <si>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</si>
  <si>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</si>
  <si>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</si>
  <si>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</si>
  <si>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</si>
  <si>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</si>
  <si>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</si>
  <si>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</si>
  <si>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</si>
  <si>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</si>
  <si>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</si>
  <si>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</si>
  <si>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</si>
  <si>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</si>
  <si>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</si>
  <si>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</si>
  <si>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</si>
  <si>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</si>
  <si>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</si>
  <si>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</si>
  <si>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</si>
  <si>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</si>
  <si>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</si>
  <si>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</si>
  <si>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</si>
  <si>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</si>
  <si>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</si>
  <si>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</si>
  <si>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</si>
  <si>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</si>
  <si>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</si>
  <si>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</si>
  <si>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</si>
  <si>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</si>
  <si>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</si>
  <si>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</si>
  <si>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</si>
  <si>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</si>
  <si>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</si>
  <si>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</si>
  <si>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</si>
  <si>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</si>
  <si>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</si>
  <si>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</si>
  <si>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</si>
  <si>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</si>
  <si>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</si>
  <si>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</si>
  <si>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</si>
  <si>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</si>
  <si>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</si>
  <si>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</si>
  <si>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</si>
  <si>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</si>
  <si>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</si>
  <si>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</si>
  <si>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</si>
  <si>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</si>
  <si>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</si>
  <si>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</si>
  <si>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</si>
  <si>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</si>
  <si>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</si>
  <si>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</si>
  <si>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</si>
  <si>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</si>
  <si>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</si>
  <si>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</si>
  <si>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</si>
  <si>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</si>
  <si>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</si>
  <si>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</si>
  <si>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</si>
  <si>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</si>
  <si>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</si>
  <si>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</si>
  <si>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</si>
  <si>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</si>
  <si>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</si>
  <si>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</si>
  <si>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</si>
  <si>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</si>
  <si>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</si>
  <si>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</si>
  <si>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</si>
  <si>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</si>
  <si>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</si>
  <si>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</si>
  <si>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</si>
  <si>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</si>
  <si>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</si>
  <si>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</si>
  <si>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</si>
  <si>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</si>
  <si>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</si>
  <si>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</si>
  <si>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</si>
  <si>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</si>
  <si>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</si>
  <si>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</si>
  <si>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</si>
  <si>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</si>
  <si>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</si>
  <si>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</si>
  <si>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</si>
  <si>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</si>
  <si>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</si>
  <si>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</si>
  <si>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</si>
  <si>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</si>
  <si>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</si>
  <si>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</si>
  <si>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</si>
  <si>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</si>
  <si>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</si>
  <si>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</si>
  <si>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</si>
  <si>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</si>
  <si>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</si>
  <si>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</si>
  <si>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</si>
  <si>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</si>
  <si>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</si>
  <si>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</si>
  <si>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</si>
  <si>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</si>
  <si>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</si>
  <si>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</si>
  <si>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</si>
  <si>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</si>
  <si>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</si>
  <si>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</si>
  <si>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</si>
  <si>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</si>
  <si>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</si>
  <si>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</si>
  <si>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</si>
  <si>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</si>
  <si>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</si>
  <si>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</si>
  <si>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</si>
  <si>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</si>
  <si>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</si>
  <si>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</si>
  <si>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</si>
  <si>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</si>
  <si>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</si>
  <si>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</si>
  <si>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</si>
  <si>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</si>
  <si>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</si>
  <si>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</si>
  <si>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</si>
  <si>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</si>
  <si>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</si>
  <si>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</si>
  <si>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</si>
  <si>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</si>
  <si>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</si>
  <si>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</si>
  <si>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</si>
  <si>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</si>
  <si>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</si>
  <si>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</si>
  <si>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</si>
  <si>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</si>
  <si>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</si>
  <si>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</si>
  <si>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</si>
  <si>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</si>
  <si>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</si>
  <si>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</si>
  <si>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</si>
  <si>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</si>
  <si>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</si>
  <si>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</si>
  <si>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</si>
  <si>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</si>
  <si>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</si>
  <si>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</si>
  <si>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</si>
  <si>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</si>
  <si>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</si>
  <si>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</si>
  <si>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</si>
  <si>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</si>
  <si>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</si>
  <si>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</si>
  <si>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</si>
  <si>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</si>
  <si>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</si>
  <si>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</si>
  <si>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</si>
  <si>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</si>
  <si>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</si>
  <si>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</si>
  <si>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</si>
  <si>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</si>
  <si>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</si>
  <si>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</si>
  <si>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</si>
  <si>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</si>
  <si>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</si>
  <si>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</si>
  <si>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</si>
  <si>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</si>
  <si>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</si>
  <si>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</si>
  <si>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</si>
  <si>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</si>
  <si>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</si>
  <si>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</si>
  <si>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</si>
  <si>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</si>
  <si>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</si>
  <si>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</si>
  <si>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</si>
  <si>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</si>
  <si>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</si>
  <si>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</si>
  <si>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</si>
  <si>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</si>
  <si>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</si>
  <si>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</si>
  <si>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</si>
  <si>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</si>
  <si>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</si>
  <si>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</si>
  <si>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</si>
  <si>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</si>
  <si>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</si>
  <si>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</si>
  <si>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</si>
  <si>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</si>
  <si>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</si>
  <si>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</si>
  <si>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</si>
  <si>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</si>
  <si>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</si>
  <si>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</si>
  <si>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</si>
  <si>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</si>
  <si>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</si>
  <si>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</si>
  <si>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</si>
  <si>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</si>
  <si>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</si>
  <si>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</si>
  <si>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</si>
  <si>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</si>
  <si>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</si>
  <si>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</si>
  <si>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</si>
  <si>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</si>
  <si>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</si>
  <si>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</si>
  <si>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</si>
  <si>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</si>
  <si>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</si>
  <si>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</si>
  <si>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</si>
  <si>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</si>
  <si>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</si>
  <si>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</si>
  <si>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</si>
  <si>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</si>
  <si>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</si>
  <si>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</si>
  <si>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</si>
  <si>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</si>
  <si>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</si>
  <si>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</si>
  <si>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</si>
  <si>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</si>
  <si>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</si>
  <si>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</si>
  <si>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</si>
  <si>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</si>
  <si>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</si>
  <si>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</si>
  <si>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</si>
  <si>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</si>
  <si>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</si>
  <si>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</si>
  <si>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</si>
  <si>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</si>
  <si>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</si>
  <si>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</si>
  <si>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</si>
  <si>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</si>
  <si>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</si>
  <si>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</si>
  <si>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</si>
  <si>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</si>
  <si>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</si>
  <si>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</si>
  <si>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</si>
  <si>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</si>
  <si>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</si>
  <si>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</si>
  <si>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</si>
  <si>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</si>
  <si>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</si>
  <si>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</si>
  <si>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</si>
  <si>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</si>
  <si>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</si>
  <si>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</si>
  <si>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</si>
  <si>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</si>
  <si>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</si>
  <si>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</si>
  <si>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</si>
  <si>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</si>
  <si>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</si>
  <si>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</si>
  <si>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</si>
  <si>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</si>
  <si>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</si>
  <si>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</si>
  <si>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</si>
  <si>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</si>
  <si>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</si>
  <si>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</si>
  <si>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</si>
  <si>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</si>
  <si>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</si>
  <si>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</si>
  <si>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</si>
  <si>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</si>
  <si>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</si>
  <si>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</si>
  <si>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</si>
  <si>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</si>
  <si>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</si>
  <si>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</si>
  <si>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</si>
  <si>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</si>
  <si>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</si>
  <si>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</si>
  <si>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</si>
  <si>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</si>
  <si>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</si>
  <si>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</si>
  <si>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</si>
  <si>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</si>
  <si>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</si>
  <si>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</si>
  <si>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</si>
  <si>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</si>
  <si>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</si>
  <si>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</si>
  <si>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</si>
  <si>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</si>
  <si>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</si>
  <si>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</si>
  <si>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</si>
  <si>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</si>
  <si>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</si>
  <si>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</si>
  <si>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</si>
  <si>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</si>
  <si>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</si>
  <si>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</si>
  <si>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</si>
  <si>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</si>
  <si>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</si>
  <si>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</si>
  <si>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</si>
  <si>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</si>
  <si>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</si>
  <si>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</si>
  <si>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</si>
  <si>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</si>
  <si>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</si>
  <si>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</si>
  <si>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</si>
  <si>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</si>
  <si>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</si>
  <si>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</si>
  <si>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</si>
  <si>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</si>
  <si>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</si>
  <si>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</si>
  <si>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</si>
  <si>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</si>
  <si>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</si>
  <si>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</si>
  <si>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</si>
  <si>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</si>
  <si>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</si>
  <si>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</si>
  <si>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</si>
  <si>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</si>
  <si>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</si>
  <si>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</si>
  <si>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</si>
  <si>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</si>
  <si>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</si>
  <si>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</si>
  <si>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</si>
  <si>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</si>
  <si>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</si>
  <si>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</si>
  <si>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</si>
  <si>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</si>
  <si>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</si>
  <si>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</si>
  <si>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</si>
  <si>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</si>
  <si>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</si>
  <si>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</si>
  <si>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</si>
  <si>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</si>
  <si>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</si>
  <si>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</si>
  <si>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</si>
  <si>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</si>
  <si>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</si>
  <si>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</si>
  <si>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</si>
  <si>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</si>
  <si>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</si>
  <si>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</si>
  <si>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</si>
  <si>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</si>
  <si>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</si>
  <si>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</si>
  <si>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</si>
  <si>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</si>
  <si>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</si>
  <si>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</si>
  <si>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</si>
  <si>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</si>
  <si>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</si>
  <si>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</si>
  <si>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</si>
  <si>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</si>
  <si>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</si>
  <si>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</si>
  <si>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</si>
  <si>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</si>
  <si>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</si>
  <si>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</si>
  <si>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</si>
  <si>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</si>
  <si>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</si>
  <si>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</si>
  <si>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</si>
  <si>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</si>
  <si>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</si>
  <si>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</si>
  <si>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</si>
  <si>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</si>
  <si>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</si>
  <si>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</si>
  <si>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</si>
  <si>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</si>
  <si>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</si>
  <si>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</si>
  <si>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</si>
  <si>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</si>
  <si>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</si>
  <si>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</si>
  <si>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</si>
  <si>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</si>
  <si>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</si>
  <si>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</si>
  <si>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</si>
  <si>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</si>
  <si>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</si>
  <si>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</si>
  <si>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</si>
  <si>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</si>
  <si>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</si>
  <si>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</si>
  <si>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</si>
  <si>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</si>
  <si>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</si>
  <si>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</si>
  <si>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</si>
  <si>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</si>
  <si>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</si>
  <si>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</si>
  <si>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</si>
  <si>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</si>
  <si>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</si>
  <si>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</si>
  <si>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</si>
  <si>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</si>
  <si>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</si>
  <si>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</si>
  <si>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</si>
  <si>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</si>
  <si>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</si>
  <si>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</si>
  <si>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</si>
  <si>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</si>
  <si>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</si>
  <si>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</si>
  <si>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</si>
  <si>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</si>
  <si>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</si>
  <si>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</si>
  <si>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</si>
  <si>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</si>
  <si>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</si>
  <si>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</si>
  <si>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</si>
  <si>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</si>
  <si>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</si>
  <si>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</si>
  <si>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</si>
  <si>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</si>
  <si>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</si>
  <si>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</si>
  <si>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</si>
  <si>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</si>
  <si>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</si>
  <si>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</si>
  <si>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</si>
  <si>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</si>
  <si>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</si>
  <si>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</si>
  <si>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</si>
  <si>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</si>
  <si>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</si>
  <si>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</si>
  <si>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</si>
  <si>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</si>
  <si>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</si>
  <si>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</si>
  <si>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</si>
  <si>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</si>
  <si>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</si>
  <si>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</si>
  <si>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</si>
  <si>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</si>
  <si>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</si>
  <si>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</si>
  <si>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</si>
  <si>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</si>
  <si>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</si>
  <si>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</si>
  <si>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</si>
  <si>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</si>
  <si>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</si>
  <si>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</si>
  <si>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</si>
  <si>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</si>
  <si>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</si>
  <si>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</si>
  <si>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</si>
  <si>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</si>
  <si>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</si>
  <si>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</si>
  <si>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</si>
  <si>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</si>
  <si>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</si>
  <si>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</si>
  <si>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</si>
  <si>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</si>
  <si>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</si>
  <si>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</si>
  <si>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</si>
  <si>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</si>
  <si>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</si>
  <si>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</si>
  <si>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</si>
  <si>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</si>
  <si>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</si>
  <si>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</si>
  <si>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</si>
  <si>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</si>
  <si>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</si>
  <si>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</si>
  <si>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</si>
  <si>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</si>
  <si>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</si>
  <si>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</si>
  <si>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</si>
  <si>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</si>
  <si>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</si>
  <si>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</si>
  <si>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</si>
  <si>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</si>
  <si>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</si>
  <si>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</si>
  <si>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</si>
  <si>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</si>
  <si>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</si>
  <si>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</si>
  <si>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</si>
  <si>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</si>
  <si>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</si>
  <si>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</si>
  <si>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</si>
  <si>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</si>
  <si>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</si>
  <si>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</si>
  <si>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</si>
  <si>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</si>
  <si>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</si>
  <si>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</si>
  <si>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</si>
  <si>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</si>
  <si>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</si>
  <si>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</si>
  <si>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</si>
  <si>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</si>
  <si>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</si>
  <si>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</si>
  <si>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</si>
  <si>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</si>
  <si>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</si>
  <si>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</si>
  <si>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</si>
  <si>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</si>
  <si>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</si>
  <si>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</si>
  <si>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</si>
  <si>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</si>
  <si>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</si>
  <si>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</si>
  <si>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</si>
  <si>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</si>
  <si>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</si>
  <si>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</si>
  <si>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</si>
  <si>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</si>
  <si>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</si>
  <si>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</si>
  <si>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</si>
  <si>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</si>
  <si>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</si>
  <si>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</si>
  <si>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</si>
  <si>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</si>
  <si>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</si>
  <si>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</si>
  <si>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</si>
  <si>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</si>
  <si>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</si>
  <si>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</si>
  <si>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</si>
  <si>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</si>
  <si>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</si>
  <si>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</si>
  <si>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</si>
  <si>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</si>
  <si>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</si>
  <si>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</si>
  <si>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</si>
  <si>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</si>
  <si>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</si>
  <si>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</si>
  <si>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</si>
  <si>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</si>
  <si>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</si>
  <si>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</si>
  <si>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</si>
  <si>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</si>
  <si>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</si>
  <si>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</si>
  <si>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</si>
  <si>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</si>
  <si>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</si>
  <si>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</si>
  <si>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</si>
  <si>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</si>
  <si>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</si>
  <si>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</si>
  <si>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</si>
  <si>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</si>
  <si>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</si>
  <si>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</si>
  <si>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</si>
  <si>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</si>
  <si>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</si>
  <si>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</si>
  <si>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</si>
  <si>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</si>
  <si>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</si>
  <si>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</si>
  <si>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</si>
  <si>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</si>
  <si>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</si>
  <si>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</si>
  <si>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</si>
  <si>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</si>
  <si>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</si>
  <si>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</si>
  <si>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</si>
  <si>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</si>
  <si>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</si>
  <si>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</si>
  <si>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</si>
  <si>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</si>
  <si>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</si>
  <si>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</si>
  <si>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</si>
  <si>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</si>
  <si>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</si>
  <si>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</si>
  <si>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</si>
  <si>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</si>
  <si>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</si>
  <si>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</si>
  <si>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</si>
  <si>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</si>
  <si>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</si>
  <si>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</si>
  <si>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</si>
  <si>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</si>
  <si>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</si>
  <si>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</si>
  <si>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</si>
  <si>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</si>
  <si>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</si>
  <si>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</si>
  <si>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</si>
  <si>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</si>
  <si>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</si>
  <si>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</si>
  <si>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</si>
  <si>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</si>
  <si>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</si>
  <si>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</si>
  <si>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</si>
  <si>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</si>
  <si>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</si>
  <si>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</si>
  <si>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</si>
  <si>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</si>
  <si>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</si>
  <si>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</si>
  <si>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</si>
  <si>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</si>
  <si>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</si>
  <si>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</si>
  <si>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</si>
  <si>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</si>
  <si>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</si>
  <si>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</si>
  <si>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</si>
  <si>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</si>
  <si>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</si>
  <si>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</si>
  <si>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</si>
  <si>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</si>
  <si>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</si>
  <si>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</si>
  <si>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</si>
  <si>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</si>
  <si>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</si>
  <si>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</si>
  <si>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</si>
  <si>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</si>
  <si>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</si>
  <si>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</si>
  <si>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</si>
  <si>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</si>
  <si>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</si>
  <si>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</si>
  <si>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</si>
  <si>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</si>
  <si>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</si>
  <si>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</si>
  <si>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</si>
  <si>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</si>
  <si>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</si>
  <si>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</si>
  <si>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</si>
  <si>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</si>
  <si>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</si>
  <si>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</si>
  <si>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</si>
  <si>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</si>
  <si>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</si>
  <si>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</si>
  <si>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</si>
  <si>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</si>
  <si>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</si>
  <si>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</si>
  <si>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</si>
  <si>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</si>
  <si>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</si>
  <si>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</si>
  <si>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</si>
  <si>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</si>
  <si>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</si>
  <si>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</si>
  <si>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</si>
  <si>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</si>
  <si>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</si>
  <si>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</si>
  <si>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</si>
  <si>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</si>
  <si>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</si>
  <si>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</si>
  <si>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</si>
  <si>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</si>
  <si>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</si>
  <si>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</si>
  <si>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</si>
  <si>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</si>
  <si>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</si>
  <si>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</si>
  <si>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</si>
  <si>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</si>
  <si>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</si>
  <si>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</si>
  <si>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</si>
  <si>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</si>
  <si>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</si>
  <si>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</si>
  <si>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</si>
  <si>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</si>
  <si>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</si>
  <si>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</si>
  <si>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</si>
  <si>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</si>
  <si>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</si>
  <si>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</si>
  <si>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</si>
  <si>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</si>
  <si>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</si>
  <si>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</si>
  <si>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</si>
  <si>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</si>
  <si>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</si>
  <si>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</si>
  <si>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</si>
  <si>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</si>
  <si>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</si>
  <si>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</si>
  <si>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</si>
  <si>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</si>
  <si>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</si>
  <si>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</si>
  <si>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</si>
  <si>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</si>
  <si>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</si>
  <si>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</si>
  <si>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</si>
  <si>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</si>
  <si>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</si>
  <si>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</si>
  <si>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</si>
  <si>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</si>
  <si>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</si>
  <si>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</si>
  <si>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</si>
  <si>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</si>
  <si>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</si>
  <si>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</si>
  <si>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</si>
  <si>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</si>
  <si>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</si>
  <si>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</si>
  <si>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</si>
  <si>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</si>
  <si>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</si>
  <si>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</si>
  <si>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</si>
  <si>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</si>
  <si>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</si>
  <si>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</si>
  <si>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</si>
  <si>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</si>
  <si>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</si>
  <si>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</si>
  <si>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</si>
  <si>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</si>
  <si>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</si>
  <si>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</si>
  <si>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</si>
  <si>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</si>
  <si>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</si>
  <si>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</si>
  <si>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</si>
  <si>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</si>
  <si>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</si>
  <si>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</si>
  <si>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</si>
  <si>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</si>
  <si>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</si>
  <si>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</si>
  <si>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</si>
  <si>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</si>
  <si>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</si>
  <si>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</si>
  <si>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</si>
  <si>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</si>
  <si>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</si>
  <si>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</si>
  <si>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</si>
  <si>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</si>
  <si>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</si>
  <si>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</si>
  <si>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</si>
  <si>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</si>
  <si>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</si>
  <si>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</si>
  <si>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</si>
  <si>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</si>
  <si>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</si>
  <si>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</si>
  <si>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</si>
  <si>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</si>
  <si>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</si>
  <si>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</si>
  <si>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</si>
  <si>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</si>
  <si>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</si>
  <si>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</si>
  <si>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</si>
  <si>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</si>
  <si>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</si>
  <si>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</si>
  <si>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</si>
  <si>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</si>
  <si>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</si>
  <si>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</si>
  <si>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</si>
  <si>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</si>
  <si>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</si>
  <si>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</si>
  <si>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</si>
  <si>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</si>
  <si>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</si>
  <si>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</si>
  <si>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</si>
  <si>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</si>
  <si>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</si>
  <si>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</si>
  <si>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</si>
  <si>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</si>
  <si>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</si>
  <si>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</si>
  <si>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</si>
  <si>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</si>
  <si>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</si>
  <si>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</si>
  <si>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</si>
  <si>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</si>
  <si>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</si>
  <si>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</si>
  <si>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</si>
  <si>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</si>
  <si>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</si>
  <si>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</si>
  <si>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</si>
  <si>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</si>
  <si>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</si>
  <si>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</si>
  <si>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</si>
  <si>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</si>
  <si>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</si>
  <si>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</si>
  <si>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</si>
  <si>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</si>
  <si>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</si>
  <si>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</si>
  <si>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</si>
  <si>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</si>
  <si>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</si>
  <si>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</si>
  <si>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</si>
  <si>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</si>
  <si>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</si>
  <si>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</si>
  <si>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</si>
  <si>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</si>
  <si>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</si>
  <si>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</si>
  <si>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</si>
  <si>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</si>
  <si>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</si>
  <si>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</si>
  <si>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</si>
  <si>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</si>
  <si>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</si>
  <si>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</si>
  <si>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</si>
  <si>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</si>
  <si>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</si>
  <si>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</si>
  <si>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</si>
  <si>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</si>
  <si>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</si>
  <si>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</si>
  <si>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</si>
  <si>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</si>
  <si>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</si>
  <si>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</si>
  <si>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</si>
  <si>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</si>
  <si>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</si>
  <si>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</si>
  <si>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</si>
  <si>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</si>
  <si>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</si>
  <si>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</si>
  <si>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</si>
  <si>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</si>
  <si>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</si>
  <si>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</si>
  <si>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</si>
  <si>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</si>
  <si>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</si>
  <si>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</si>
  <si>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</si>
  <si>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</si>
  <si>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</si>
  <si>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</si>
  <si>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</si>
  <si>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</si>
  <si>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</si>
  <si>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</si>
  <si>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</si>
  <si>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</si>
  <si>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</si>
  <si>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</si>
  <si>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</si>
  <si>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</si>
  <si>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</si>
  <si>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</si>
  <si>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</si>
  <si>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</si>
  <si>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</si>
  <si>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</si>
  <si>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</si>
  <si>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</si>
  <si>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</si>
  <si>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</si>
  <si>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</si>
  <si>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</si>
  <si>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</si>
  <si>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</si>
  <si>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</si>
  <si>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</si>
  <si>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</si>
  <si>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</si>
  <si>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</si>
  <si>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</si>
  <si>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</si>
  <si>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</si>
  <si>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</si>
  <si>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</si>
  <si>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</si>
  <si>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</si>
  <si>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</si>
  <si>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</si>
  <si>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</si>
  <si>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</si>
  <si>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</si>
  <si>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</si>
  <si>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</si>
  <si>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</si>
  <si>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</si>
  <si>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</si>
  <si>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</si>
  <si>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</si>
  <si>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</si>
  <si>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</si>
  <si>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</si>
  <si>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</si>
  <si>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</si>
  <si>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</si>
  <si>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</si>
  <si>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</si>
  <si>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</si>
  <si>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</si>
  <si>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</si>
  <si>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</si>
  <si>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</si>
  <si>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</si>
  <si>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</si>
  <si>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</si>
  <si>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</si>
  <si>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</si>
  <si>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</si>
  <si>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</si>
  <si>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</si>
  <si>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</si>
  <si>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</si>
  <si>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</si>
  <si>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</si>
  <si>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</si>
  <si>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</si>
  <si>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</si>
  <si>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</si>
  <si>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</si>
  <si>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</si>
  <si>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</si>
  <si>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</si>
  <si>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</si>
  <si>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</si>
  <si>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</si>
  <si>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</si>
  <si>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</si>
  <si>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</si>
  <si>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</si>
  <si>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</si>
  <si>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</si>
  <si>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</si>
  <si>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</si>
  <si>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</si>
  <si>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</si>
  <si>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</si>
  <si>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</si>
  <si>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</si>
  <si>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</si>
  <si>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</si>
  <si>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</si>
  <si>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</si>
  <si>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</si>
  <si>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</si>
  <si>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</si>
  <si>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</si>
  <si>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</si>
  <si>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</si>
  <si>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</si>
  <si>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</si>
  <si>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</si>
  <si>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</si>
  <si>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</si>
  <si>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</si>
  <si>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</si>
  <si>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</si>
  <si>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</si>
  <si>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</si>
  <si>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</si>
  <si>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</si>
  <si>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</si>
  <si>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</si>
  <si>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</si>
  <si>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</si>
  <si>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</si>
  <si>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</si>
  <si>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</si>
  <si>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</si>
  <si>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</si>
  <si>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</si>
  <si>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</si>
  <si>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</si>
  <si>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</si>
  <si>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</si>
  <si>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</si>
  <si>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</si>
  <si>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</si>
  <si>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</si>
  <si>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</si>
  <si>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</si>
  <si>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</si>
  <si>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</si>
  <si>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</si>
  <si>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</si>
  <si>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</si>
  <si>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</si>
  <si>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</si>
  <si>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</si>
  <si>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</si>
  <si>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</si>
  <si>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</si>
  <si>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</si>
  <si>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</si>
  <si>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</si>
  <si>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</si>
  <si>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</si>
  <si>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</si>
  <si>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</si>
  <si>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</si>
  <si>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</si>
  <si>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</si>
  <si>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</si>
  <si>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</si>
  <si>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</si>
  <si>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</si>
  <si>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</si>
  <si>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</si>
  <si>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</si>
  <si>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</si>
  <si>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</si>
  <si>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</si>
  <si>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</si>
  <si>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</si>
  <si>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</si>
  <si>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</si>
  <si>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</si>
  <si>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</si>
  <si>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</si>
  <si>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</si>
  <si>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</si>
  <si>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</si>
  <si>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</si>
  <si>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</si>
  <si>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</si>
  <si>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</si>
  <si>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</si>
  <si>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</si>
  <si>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</si>
  <si>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</si>
  <si>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</si>
  <si>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</si>
  <si>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</si>
  <si>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</si>
  <si>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</si>
  <si>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</si>
  <si>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</si>
  <si>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</si>
  <si>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</si>
  <si>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</si>
  <si>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</si>
  <si>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</si>
  <si>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</si>
  <si>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</si>
  <si>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</si>
  <si>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</si>
  <si>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</si>
  <si>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</si>
  <si>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</si>
  <si>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</si>
  <si>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</si>
  <si>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</si>
  <si>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</si>
  <si>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</si>
  <si>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</si>
  <si>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</si>
  <si>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</si>
  <si>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</si>
  <si>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</si>
  <si>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</si>
  <si>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</si>
  <si>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</si>
  <si>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</si>
  <si>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</si>
  <si>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</si>
  <si>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</si>
  <si>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</si>
  <si>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</si>
  <si>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</si>
  <si>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</si>
  <si>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</si>
  <si>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</si>
  <si>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</si>
  <si>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</si>
  <si>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</si>
  <si>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</si>
  <si>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</si>
  <si>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</si>
  <si>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</si>
  <si>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</si>
  <si>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</si>
  <si>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</si>
  <si>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</si>
  <si>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</si>
  <si>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</si>
  <si>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</si>
  <si>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</si>
  <si>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</si>
  <si>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</si>
  <si>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</si>
  <si>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</si>
  <si>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</si>
  <si>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</si>
  <si>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</si>
  <si>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</si>
  <si>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</si>
  <si>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</si>
  <si>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</si>
  <si>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</si>
  <si>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</si>
  <si>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</si>
  <si>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</si>
  <si>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</si>
  <si>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</si>
  <si>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</si>
  <si>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</si>
  <si>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</si>
  <si>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</si>
  <si>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</si>
  <si>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</si>
  <si>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</si>
  <si>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</si>
  <si>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</si>
  <si>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</si>
  <si>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</si>
  <si>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</si>
  <si>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</si>
  <si>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</si>
  <si>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</si>
  <si>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</si>
  <si>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</si>
  <si>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</si>
  <si>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</si>
  <si>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</si>
  <si>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</si>
  <si>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</si>
  <si>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</si>
  <si>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</si>
  <si>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</si>
  <si>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</si>
  <si>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</si>
  <si>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</si>
  <si>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</si>
  <si>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</si>
  <si>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</si>
  <si>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</si>
  <si>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</si>
  <si>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</si>
  <si>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</si>
  <si>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</si>
  <si>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</si>
  <si>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</si>
  <si>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</si>
  <si>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</si>
  <si>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</si>
  <si>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</si>
  <si>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</si>
  <si>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</si>
  <si>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</si>
  <si>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</si>
  <si>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</si>
  <si>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</si>
  <si>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</si>
  <si>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</si>
  <si>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</si>
  <si>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</si>
  <si>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</si>
  <si>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</si>
  <si>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</si>
  <si>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</si>
  <si>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</si>
  <si>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</si>
  <si>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</si>
  <si>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</si>
  <si>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</si>
  <si>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</si>
  <si>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</si>
  <si>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</si>
  <si>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</si>
  <si>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</si>
  <si>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</si>
  <si>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</si>
  <si>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</si>
  <si>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</si>
  <si>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</si>
  <si>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</si>
  <si>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</si>
  <si>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</si>
  <si>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</si>
  <si>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</si>
  <si>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</si>
  <si>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</si>
  <si>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</si>
  <si>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</si>
  <si>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</si>
  <si>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</si>
  <si>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</si>
  <si>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</si>
  <si>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</si>
  <si>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</si>
  <si>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</si>
  <si>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</si>
  <si>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</si>
  <si>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</si>
  <si>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</si>
  <si>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</si>
  <si>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</si>
  <si>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</si>
  <si>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</si>
  <si>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</si>
  <si>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</si>
  <si>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</si>
  <si>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</si>
  <si>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</si>
  <si>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</si>
  <si>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</si>
  <si>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</si>
  <si>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</si>
  <si>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</si>
  <si>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</si>
  <si>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</si>
  <si>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</si>
  <si>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</si>
  <si>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</si>
  <si>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</si>
  <si>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</si>
  <si>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</si>
  <si>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</si>
  <si>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</si>
  <si>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</si>
  <si>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</si>
  <si>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</si>
  <si>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</si>
  <si>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</si>
  <si>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</si>
  <si>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</si>
  <si>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</si>
  <si>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</si>
  <si>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</si>
  <si>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</si>
  <si>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</si>
  <si>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</si>
  <si>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</si>
  <si>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</si>
  <si>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</si>
  <si>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</si>
  <si>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</si>
  <si>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</si>
  <si>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</si>
  <si>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</si>
  <si>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</si>
  <si>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</si>
  <si>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</si>
  <si>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</si>
  <si>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</si>
  <si>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</si>
  <si>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</si>
  <si>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</si>
  <si>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</si>
  <si>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</si>
  <si>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</si>
  <si>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</si>
  <si>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</si>
  <si>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</si>
  <si>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</si>
  <si>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</si>
  <si>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</si>
  <si>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</si>
  <si>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</si>
  <si>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</si>
  <si>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</si>
  <si>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</si>
  <si>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</si>
  <si>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</si>
  <si>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</si>
  <si>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</si>
  <si>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</si>
  <si>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</si>
  <si>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</si>
  <si>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</si>
  <si>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</si>
  <si>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</si>
  <si>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</si>
  <si>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</si>
  <si>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</si>
  <si>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</si>
  <si>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</si>
  <si>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</si>
  <si>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</si>
  <si>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</si>
  <si>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</si>
  <si>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</si>
  <si>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</si>
  <si>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</si>
  <si>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</si>
  <si>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</si>
  <si>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</si>
  <si>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</si>
  <si>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</si>
  <si>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</si>
  <si>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</si>
  <si>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</si>
  <si>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</si>
  <si>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</si>
  <si>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</si>
  <si>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</si>
  <si>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</si>
  <si>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</si>
  <si>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</si>
  <si>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</si>
  <si>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</si>
  <si>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</si>
  <si>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</si>
  <si>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</si>
  <si>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</si>
  <si>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</si>
  <si>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</si>
  <si>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</si>
  <si>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</si>
  <si>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</si>
  <si>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</si>
  <si>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</si>
  <si>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</si>
  <si>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</si>
  <si>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</si>
  <si>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</si>
  <si>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</si>
  <si>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</si>
  <si>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</si>
  <si>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</si>
  <si>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</si>
  <si>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</si>
  <si>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</si>
  <si>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</si>
  <si>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</si>
  <si>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</si>
  <si>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</si>
  <si>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</si>
  <si>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</si>
  <si>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</si>
  <si>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</si>
  <si>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</si>
  <si>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</si>
  <si>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</si>
  <si>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</si>
  <si>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</si>
  <si>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</si>
  <si>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</si>
  <si>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</si>
  <si>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</si>
  <si>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</si>
  <si>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</si>
  <si>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</si>
  <si>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</si>
  <si>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</si>
  <si>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</si>
  <si>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</si>
  <si>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</si>
  <si>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</si>
  <si>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</si>
  <si>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</si>
  <si>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</si>
  <si>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</si>
  <si>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</si>
  <si>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</si>
  <si>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</si>
  <si>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</si>
  <si>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</si>
  <si>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</si>
  <si>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</si>
  <si>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</si>
  <si>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</si>
  <si>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</si>
  <si>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</si>
  <si>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</si>
  <si>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</si>
  <si>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</si>
  <si>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</si>
  <si>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</si>
  <si>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</si>
  <si>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</si>
  <si>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</si>
  <si>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</si>
  <si>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</si>
  <si>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</si>
  <si>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</si>
  <si>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</si>
  <si>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</si>
  <si>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</si>
  <si>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</si>
  <si>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</si>
  <si>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</si>
  <si>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</si>
  <si>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</si>
  <si>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</si>
  <si>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</si>
  <si>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</si>
  <si>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</si>
  <si>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</si>
  <si>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</si>
  <si>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</si>
  <si>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</si>
  <si>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</si>
  <si>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</si>
  <si>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</si>
  <si>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</si>
  <si>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</si>
  <si>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</si>
  <si>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</si>
  <si>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</si>
  <si>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</si>
  <si>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</si>
  <si>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</si>
  <si>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</si>
  <si>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</si>
  <si>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</si>
  <si>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</si>
  <si>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</si>
  <si>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</si>
  <si>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</si>
  <si>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</si>
  <si>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</si>
  <si>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</si>
  <si>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</si>
  <si>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</si>
  <si>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</si>
  <si>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</si>
  <si>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</si>
  <si>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</si>
  <si>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</si>
  <si>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</si>
  <si>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</si>
  <si>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</si>
  <si>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</si>
  <si>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</si>
  <si>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</si>
  <si>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</si>
  <si>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</si>
  <si>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</si>
  <si>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</si>
  <si>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</si>
  <si>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</si>
  <si>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</si>
  <si>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</si>
  <si>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</si>
  <si>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</si>
  <si>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</si>
  <si>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</si>
  <si>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</si>
  <si>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</si>
  <si>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</si>
  <si>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</si>
  <si>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</si>
  <si>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</si>
  <si>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</si>
  <si>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</si>
  <si>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</si>
  <si>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</si>
  <si>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</si>
  <si>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</si>
  <si>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</si>
  <si>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</si>
  <si>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</si>
  <si>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</si>
  <si>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</si>
  <si>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</si>
  <si>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</si>
  <si>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</si>
  <si>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</si>
  <si>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</si>
  <si>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</si>
  <si>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</si>
  <si>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</si>
  <si>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</si>
  <si>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</si>
  <si>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</si>
  <si>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</si>
  <si>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</si>
  <si>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</si>
  <si>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</si>
  <si>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</si>
  <si>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</si>
  <si>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</si>
  <si>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</si>
  <si>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</si>
  <si>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</si>
  <si>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</si>
  <si>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</si>
  <si>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</si>
  <si>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</si>
  <si>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</si>
  <si>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</si>
  <si>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</si>
  <si>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</si>
  <si>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</si>
  <si>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</si>
  <si>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</si>
  <si>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</si>
  <si>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</si>
  <si>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</si>
  <si>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</si>
  <si>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</si>
  <si>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</si>
  <si>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</si>
  <si>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</si>
  <si>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</si>
  <si>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</si>
  <si>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</si>
  <si>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</si>
  <si>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</si>
  <si>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</si>
  <si>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</si>
  <si>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</si>
  <si>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</si>
  <si>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</si>
  <si>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</si>
  <si>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</si>
  <si>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</si>
  <si>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</si>
  <si>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</si>
  <si>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</si>
  <si>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</si>
  <si>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</si>
  <si>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</si>
  <si>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</si>
  <si>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</si>
  <si>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</si>
  <si>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</si>
  <si>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</si>
  <si>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</si>
  <si>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</si>
  <si>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</si>
  <si>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</si>
  <si>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</si>
  <si>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</si>
  <si>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</si>
  <si>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</si>
  <si>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</si>
  <si>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</si>
  <si>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</si>
  <si>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</si>
  <si>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</si>
  <si>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</si>
  <si>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</si>
  <si>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</si>
  <si>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</si>
  <si>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</si>
  <si>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</si>
  <si>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</si>
  <si>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</si>
  <si>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</si>
  <si>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</si>
  <si>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</si>
  <si>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</si>
  <si>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</si>
  <si>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</si>
  <si>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</si>
  <si>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</si>
  <si>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</si>
  <si>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</si>
  <si>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</si>
  <si>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</si>
  <si>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</si>
  <si>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</si>
  <si>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</si>
  <si>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</si>
  <si>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</si>
  <si>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</si>
  <si>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</si>
  <si>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</si>
  <si>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</si>
  <si>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</si>
  <si>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</si>
  <si>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</si>
  <si>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</si>
  <si>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</si>
  <si>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</si>
  <si>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</si>
  <si>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</si>
  <si>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</si>
  <si>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</si>
  <si>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</si>
  <si>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</si>
  <si>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</si>
  <si>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</si>
  <si>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</si>
  <si>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</si>
  <si>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</si>
  <si>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</si>
  <si>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</si>
  <si>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</si>
  <si>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</si>
  <si>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</si>
  <si>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</si>
  <si>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</si>
  <si>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</si>
  <si>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</si>
  <si>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</si>
  <si>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</si>
  <si>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</si>
  <si>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</si>
  <si>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</si>
  <si>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</si>
  <si>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</si>
  <si>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</si>
  <si>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</si>
  <si>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</si>
  <si>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</si>
  <si>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</si>
  <si>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</si>
  <si>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</si>
  <si>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</si>
  <si>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</si>
  <si>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</si>
  <si>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</si>
  <si>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</si>
  <si>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</si>
  <si>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</si>
  <si>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</si>
  <si>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</si>
  <si>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</si>
  <si>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</si>
  <si>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</si>
  <si>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</si>
  <si>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</si>
  <si>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</si>
  <si>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</si>
  <si>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</si>
  <si>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</si>
  <si>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</si>
  <si>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</si>
  <si>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</si>
  <si>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</si>
  <si>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</si>
  <si>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</si>
  <si>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</si>
  <si>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</si>
  <si>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</si>
  <si>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</si>
  <si>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</si>
  <si>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</si>
  <si>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</si>
  <si>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</si>
  <si>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</si>
  <si>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</si>
  <si>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</si>
  <si>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</si>
  <si>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</si>
  <si>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</si>
  <si>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</si>
  <si>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</si>
  <si>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</si>
  <si>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</si>
  <si>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</si>
  <si>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</si>
  <si>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</si>
  <si>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</si>
  <si>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</si>
  <si>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</si>
  <si>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</si>
  <si>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</si>
  <si>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</si>
  <si>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</si>
  <si>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</si>
  <si>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</si>
  <si>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</si>
  <si>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</si>
  <si>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</si>
  <si>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</si>
  <si>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</si>
  <si>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</si>
  <si>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</si>
  <si>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</si>
  <si>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</si>
  <si>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</si>
  <si>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</si>
  <si>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</si>
  <si>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</si>
  <si>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</si>
  <si>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</si>
  <si>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</si>
  <si>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</si>
  <si>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</si>
  <si>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</si>
  <si>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</si>
  <si>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</si>
  <si>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</si>
  <si>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</si>
  <si>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</si>
  <si>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</si>
  <si>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</si>
  <si>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</si>
  <si>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</si>
  <si>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</si>
  <si>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</si>
  <si>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</si>
  <si>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</si>
  <si>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</si>
  <si>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</si>
  <si>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</si>
  <si>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</si>
  <si>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</si>
  <si>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</si>
  <si>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</si>
  <si>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</si>
  <si>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</si>
  <si>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</si>
  <si>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</si>
  <si>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</si>
  <si>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</si>
  <si>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</si>
  <si>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</si>
  <si>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</si>
  <si>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</si>
  <si>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</si>
  <si>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</si>
  <si>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</si>
  <si>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</si>
  <si>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</si>
  <si>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</si>
  <si>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</si>
  <si>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</si>
  <si>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</si>
  <si>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</si>
  <si>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</si>
  <si>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</si>
  <si>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</si>
  <si>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</si>
  <si>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</si>
  <si>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</si>
  <si>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</si>
  <si>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</si>
  <si>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</si>
  <si>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</si>
  <si>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</si>
  <si>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</si>
  <si>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</si>
  <si>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</si>
  <si>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</si>
  <si>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</si>
  <si>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</si>
  <si>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</si>
  <si>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</si>
  <si>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</si>
  <si>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</si>
  <si>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</si>
  <si>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</si>
  <si>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</si>
  <si>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</si>
  <si>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</si>
  <si>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</si>
  <si>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</si>
  <si>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</si>
  <si>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</si>
  <si>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</si>
  <si>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</si>
  <si>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</si>
  <si>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</si>
  <si>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</si>
  <si>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</si>
  <si>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</si>
  <si>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</si>
  <si>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</si>
  <si>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</si>
  <si>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</si>
  <si>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</si>
  <si>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</si>
  <si>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</si>
  <si>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</si>
  <si>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</si>
  <si>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</si>
  <si>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</si>
  <si>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</si>
  <si>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</si>
  <si>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</si>
  <si>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</si>
  <si>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</si>
  <si>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</si>
  <si>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</si>
  <si>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</si>
  <si>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</si>
  <si>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</si>
  <si>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</si>
  <si>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</si>
  <si>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</si>
  <si>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</si>
  <si>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</si>
  <si>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</si>
  <si>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</si>
  <si>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</si>
  <si>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</si>
  <si>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</si>
  <si>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</si>
  <si>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</si>
  <si>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</si>
  <si>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</si>
  <si>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</si>
  <si>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</si>
  <si>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</si>
  <si>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</si>
  <si>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</si>
  <si>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</si>
  <si>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</si>
  <si>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</si>
  <si>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</si>
  <si>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</si>
  <si>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</si>
  <si>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</si>
  <si>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</si>
  <si>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</si>
  <si>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</si>
  <si>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</si>
  <si>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</si>
  <si>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</si>
  <si>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</si>
  <si>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</si>
  <si>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</si>
  <si>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</si>
  <si>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</si>
  <si>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</si>
  <si>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</si>
  <si>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</si>
  <si>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</si>
  <si>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</si>
  <si>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</si>
  <si>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</si>
  <si>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</si>
  <si>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</si>
  <si>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</si>
  <si>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</si>
  <si>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</si>
  <si>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</si>
  <si>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</si>
  <si>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</si>
  <si>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</si>
  <si>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</si>
  <si>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</si>
  <si>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</si>
  <si>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</si>
  <si>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</si>
  <si>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</si>
  <si>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</si>
  <si>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</si>
  <si>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</si>
  <si>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</si>
  <si>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</si>
  <si>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</si>
  <si>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</si>
  <si>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</si>
  <si>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</si>
  <si>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</si>
  <si>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</si>
  <si>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</si>
  <si>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</si>
  <si>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</si>
  <si>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</si>
  <si>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</si>
  <si>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</si>
  <si>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</si>
  <si>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</si>
  <si>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</si>
  <si>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</si>
  <si>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</si>
  <si>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</si>
  <si>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</si>
  <si>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</si>
  <si>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</si>
  <si>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</si>
  <si>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</si>
  <si>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</si>
  <si>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</si>
  <si>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</si>
  <si>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</si>
  <si>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located in military area, access issue need special permit</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</si>
  <si>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</si>
  <si>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</si>
  <si>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</si>
  <si>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</si>
  <si>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</si>
  <si>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</si>
  <si>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</si>
  <si>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</si>
  <si>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PCM-20251206-00000818</t>
  </si>
  <si>
    <t>EM Team on the way ETA: 20 Mins</t>
  </si>
  <si>
    <t>PCM-20251206-00000836</t>
  </si>
  <si>
    <t>EM Team on the way ETA: 10 Mins</t>
  </si>
  <si>
    <t>PCM-20251206-00000606</t>
  </si>
  <si>
    <t xml:space="preserve">team at site connected PG // hub site and connected sites restored except WDS0503 3G down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</si>
</sst>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5" totalsRowShown="0" headerRowDxfId="96" dataDxfId="95" headerRowBorderDxfId="93" tableBorderDxfId="94" totalsRowBorderDxfId="92">
  <autoFilter ref="A1:L19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2" totalsRowShown="0" headerRowDxfId="79" dataDxfId="78" headerRowBorderDxfId="76" tableBorderDxfId="77" totalsRowBorderDxfId="75">
  <autoFilter ref="A1:L28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6" totalsRowShown="0" headerRowDxfId="46" dataDxfId="45" headerRowBorderDxfId="43" tableBorderDxfId="44" totalsRowBorderDxfId="42">
  <autoFilter ref="A1:L1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9" totalsRowShown="0" headerRowDxfId="29" dataDxfId="28" headerRowBorderDxfId="26" tableBorderDxfId="27">
  <autoFilter ref="A1:L3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2" totalsRowShown="0" headerRowDxfId="13" tableBorderDxfId="12">
  <autoFilter ref="A1:L412"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5"/>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334.56791099537077</v>
      </c>
      <c r="H2" s="73">
        <v>45662.943402777775</v>
      </c>
      <c r="I2" s="56" t="str">
        <f>IFERROR(VLOOKUP(D2,DB!A:F,6,0),"")</f>
        <v>Generator-SG</v>
      </c>
      <c r="J2" s="56" t="str">
        <f>IFERROR(VLOOKUP(D2,DB!A:G,7,0),"")</f>
        <v>Dead</v>
      </c>
      <c r="K2" s="64" t="s">
        <v>39107</v>
      </c>
      <c r="L2" s="62" t="str">
        <f>IFERROR(VLOOKUP(D2,DB!A:I,9,0),"")</f>
        <v>Latis</v>
      </c>
    </row>
    <row r="3" spans="1:15" ht="15" customHeight="1">
      <c r="A3" s="125"/>
      <c r="B3" s="124" t="str">
        <f>IFERROR(VLOOKUP(D3,DB!A:K,11,0),"")</f>
        <v/>
      </c>
      <c r="C3" s="124"/>
      <c r="D3" s="56"/>
      <c r="E3" s="123"/>
      <c r="F3" s="122"/>
      <c r="G3" s="121">
        <f ca="1">IFERROR(NOW()-F3,"-")</f>
        <v>45997.516336921297</v>
      </c>
      <c r="H3" s="122"/>
      <c r="I3" s="124" t="str">
        <f>IFERROR(VLOOKUP(D3,DB!A:F,6,0),"")</f>
        <v/>
      </c>
      <c r="J3" s="124" t="str">
        <f>IFERROR(VLOOKUP(D3,DB!A:G,7,0),"")</f>
        <v/>
      </c>
      <c r="K3" s="120"/>
      <c r="L3" s="119" t="str">
        <f>IFERROR(VLOOKUP(D3,DB!A:I,9,0),"")</f>
        <v/>
      </c>
    </row>
    <row r="4" spans="1:15" ht="15" customHeight="1">
      <c r="A4" s="125"/>
      <c r="B4" s="124" t="str">
        <f>IFERROR(VLOOKUP(D4,DB!A:K,11,0),"")</f>
        <v/>
      </c>
      <c r="C4" s="124"/>
      <c r="D4" s="56"/>
      <c r="E4" s="123"/>
      <c r="F4" s="122"/>
      <c r="G4" s="121">
        <f ca="1">IFERROR(NOW()-F4,"-")</f>
        <v>45997.516336921297</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45997.516336921297</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45997.516336921297</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45997.516336921297</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45997.516336921297</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45997.516336921297</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45997.516336921297</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45997.516336921297</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45997.516336921297</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45997.516336921297</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45997.516336921297</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45997.516336921297</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45997.516336921297</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45997.516336921297</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45997.516336921297</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45997.516336921297</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45997.516336921297</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45997.516336921297</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45997.516336921297</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45997.516336921297</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45997.516336921297</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45997.516336921297</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45997.516336921297</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45997.516336921297</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45997.516336921297</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45997.516336921297</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45997.516336921297</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45997.516336921297</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45997.516336921297</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45997.516336921297</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45997.516336921297</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45997.516336921297</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45997.516336921297</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45997.516336921297</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45997.516336921297</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45997.516336921297</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45997.516336921297</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45997.516336921297</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45997.516336921297</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45997.516336921297</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45997.516336921297</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45997.516336921297</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45997.516336921297</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45997.516336921297</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45997.516336921297</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45997.516336921297</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45997.516336921297</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45997.516336921297</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45997.516336921297</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45997.516336921297</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45997.516336921297</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45997.516336921297</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45997.516336921297</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45997.516336921297</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45997.516336921297</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45997.516336921297</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45997.516336921297</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45997.516336921297</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45997.516336921297</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45997.516336921297</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45997.516336921297</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45997.516336921297</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45997.516336921297</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45997.516336921297</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45997.516336921297</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45997.516336921297</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45997.516336921297</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45997.516336921297</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45997.516336921297</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45997.516336921297</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45997.516336921297</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45997.516336921297</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45997.516336921297</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45997.516336921297</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45997.516336921297</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45997.516336921297</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45997.516336921297</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45997.516336921297</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45997.516336921297</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45997.516336921297</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45997.516336921297</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45997.516336921297</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45997.516336921297</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45997.516336921297</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45997.516336921297</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45997.516336921297</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45997.516336921297</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45997.516336921297</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45997.516336921297</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45997.516336921297</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45997.516336921297</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45997.516336921297</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45997.516336921297</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45997.516336921297</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45997.516336921297</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45997.516336921297</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45997.516336921297</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45997.516336921297</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45997.516336921297</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45997.516336921297</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45997.516336921297</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45997.516336921297</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45997.516336921297</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45997.516336921297</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45997.516336921297</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45997.516336921297</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45997.516336921297</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45997.516336921297</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45997.516336921297</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45997.516336921297</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45997.516336921297</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45997.516336921297</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45997.516336921297</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45997.516336921297</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45997.516336921297</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45997.516336921297</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45997.516336921297</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45997.516336921297</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45997.516336921297</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45997.516336921297</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45997.516336921297</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45997.516336921297</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45997.516336921297</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45997.516336921297</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45997.516336921297</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45997.516336921297</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45997.516336921297</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45997.516336921297</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45997.516336921297</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45997.516336921297</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45997.516336921297</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45997.516336921297</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45997.516336921297</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45997.516336921297</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45997.516336921297</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45997.516336921297</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45997.516336921297</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45997.516336921297</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45997.516336921297</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45997.516336921297</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45997.516336921297</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45997.516336921297</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45997.516336921297</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45997.516336921297</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45997.516336921297</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45997.516336921297</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45997.516336921297</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45997.516336921297</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45997.516336921297</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45997.516336921297</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45997.516336921297</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45997.516336921297</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45997.516336921297</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45997.516336921297</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45997.516336921297</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45997.516336921297</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45997.516336921297</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45997.516336921297</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45997.516336921297</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45997.516336921297</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45997.516336921297</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45997.516336921297</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45997.516336921297</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45997.516336921297</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45997.516336921297</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45997.516336921297</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45997.516336921297</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45997.516336921297</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45997.516336921297</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45997.516336921297</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45997.516336921297</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45997.516336921297</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45997.516336921297</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45997.516336921297</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45997.516336921297</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45997.516336921297</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45997.516336921297</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45997.516336921297</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45997.516336921297</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45997.516336921297</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45997.516336921297</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45997.516336921297</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45997.516336921297</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45997.516336921297</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45997.516336921297</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45997.516336921297</v>
      </c>
      <c r="H189" s="122"/>
      <c r="I189" s="124" t="str">
        <f>IFERROR(VLOOKUP(D189,DB!A:F,6,0),"")</f>
        <v/>
      </c>
      <c r="J189" s="124" t="str">
        <f>IFERROR(VLOOKUP(D189,DB!A:G,7,0),"")</f>
        <v/>
      </c>
      <c r="K189" s="120"/>
      <c r="L189" s="119" t="str">
        <f>IFERROR(VLOOKUP(D189,DB!A:I,9,0),"")</f>
        <v/>
      </c>
    </row>
    <row r="190" spans="1:12" ht="15" customHeight="1">
      <c r="A190" s="125"/>
      <c r="B190" s="124" t="str">
        <f>IFERROR(VLOOKUP(D190,DB!A:K,11,0),"")</f>
        <v/>
      </c>
      <c r="C190" s="124"/>
      <c r="D190" s="56"/>
      <c r="E190" s="123"/>
      <c r="F190" s="122"/>
      <c r="G190" s="121">
        <f ca="1">IFERROR(NOW()-F190,"-")</f>
        <v>45997.516336921297</v>
      </c>
      <c r="H190" s="122"/>
      <c r="I190" s="124" t="str">
        <f>IFERROR(VLOOKUP(D190,DB!A:F,6,0),"")</f>
        <v/>
      </c>
      <c r="J190" s="124" t="str">
        <f>IFERROR(VLOOKUP(D190,DB!A:G,7,0),"")</f>
        <v/>
      </c>
      <c r="K190" s="120"/>
      <c r="L190" s="119" t="str">
        <f>IFERROR(VLOOKUP(D190,DB!A:I,9,0),"")</f>
        <v/>
      </c>
    </row>
    <row r="191" spans="1:12" ht="15" customHeight="1">
      <c r="A191" s="125"/>
      <c r="B191" s="124" t="str">
        <f>IFERROR(VLOOKUP(D191,DB!A:K,11,0),"")</f>
        <v/>
      </c>
      <c r="C191" s="124"/>
      <c r="D191" s="56"/>
      <c r="E191" s="123"/>
      <c r="F191" s="122"/>
      <c r="G191" s="121">
        <f ca="1">IFERROR(NOW()-F191,"-")</f>
        <v>45997.516336921297</v>
      </c>
      <c r="H191" s="122"/>
      <c r="I191" s="124" t="str">
        <f>IFERROR(VLOOKUP(D191,DB!A:F,6,0),"")</f>
        <v/>
      </c>
      <c r="J191" s="124" t="str">
        <f>IFERROR(VLOOKUP(D191,DB!A:G,7,0),"")</f>
        <v/>
      </c>
      <c r="K191" s="120"/>
      <c r="L191" s="119" t="str">
        <f>IFERROR(VLOOKUP(D191,DB!A:I,9,0),"")</f>
        <v/>
      </c>
    </row>
    <row r="192" spans="1:12" ht="15" customHeight="1">
      <c r="A192" s="125"/>
      <c r="B192" s="124" t="str">
        <f>IFERROR(VLOOKUP(D192,DB!A:K,11,0),"")</f>
        <v/>
      </c>
      <c r="C192" s="124"/>
      <c r="D192" s="56"/>
      <c r="E192" s="123"/>
      <c r="F192" s="122"/>
      <c r="G192" s="121">
        <f ca="1">IFERROR(NOW()-F192,"-")</f>
        <v>45997.516336921297</v>
      </c>
      <c r="H192" s="122"/>
      <c r="I192" s="124" t="str">
        <f>IFERROR(VLOOKUP(D192,DB!A:F,6,0),"")</f>
        <v/>
      </c>
      <c r="J192" s="124" t="str">
        <f>IFERROR(VLOOKUP(D192,DB!A:G,7,0),"")</f>
        <v/>
      </c>
      <c r="K192" s="120"/>
      <c r="L192" s="119" t="str">
        <f>IFERROR(VLOOKUP(D192,DB!A:I,9,0),"")</f>
        <v/>
      </c>
    </row>
    <row r="193" spans="1:12" ht="15" customHeight="1">
      <c r="A193" s="125"/>
      <c r="B193" s="124" t="str">
        <f>IFERROR(VLOOKUP(D193,DB!A:K,11,0),"")</f>
        <v/>
      </c>
      <c r="C193" s="124"/>
      <c r="D193" s="56"/>
      <c r="E193" s="123"/>
      <c r="F193" s="122"/>
      <c r="G193" s="121">
        <f ca="1">IFERROR(NOW()-F193,"-")</f>
        <v>45997.516336921297</v>
      </c>
      <c r="H193" s="122"/>
      <c r="I193" s="124" t="str">
        <f>IFERROR(VLOOKUP(D193,DB!A:F,6,0),"")</f>
        <v/>
      </c>
      <c r="J193" s="124" t="str">
        <f>IFERROR(VLOOKUP(D193,DB!A:G,7,0),"")</f>
        <v/>
      </c>
      <c r="K193" s="120"/>
      <c r="L193" s="119" t="str">
        <f>IFERROR(VLOOKUP(D193,DB!A:I,9,0),"")</f>
        <v/>
      </c>
    </row>
    <row r="194" spans="1:12" ht="15" customHeight="1">
      <c r="A194" s="125"/>
      <c r="B194" s="124" t="str">
        <f>IFERROR(VLOOKUP(D194,DB!A:K,11,0),"")</f>
        <v/>
      </c>
      <c r="C194" s="124"/>
      <c r="D194" s="56"/>
      <c r="E194" s="123"/>
      <c r="F194" s="122"/>
      <c r="G194" s="121">
        <f ca="1">IFERROR(NOW()-F194,"-")</f>
        <v>45997.516336921297</v>
      </c>
      <c r="H194" s="122"/>
      <c r="I194" s="124" t="str">
        <f>IFERROR(VLOOKUP(D194,DB!A:F,6,0),"")</f>
        <v/>
      </c>
      <c r="J194" s="124" t="str">
        <f>IFERROR(VLOOKUP(D194,DB!A:G,7,0),"")</f>
        <v/>
      </c>
      <c r="K194" s="120"/>
      <c r="L194" s="119" t="str">
        <f>IFERROR(VLOOKUP(D194,DB!A:I,9,0),"")</f>
        <v/>
      </c>
    </row>
    <row r="195" spans="1:12" ht="15" customHeight="1">
      <c r="A195" s="125"/>
      <c r="B195" s="124" t="str">
        <f>IFERROR(VLOOKUP(D195,DB!A:K,11,0),"")</f>
        <v/>
      </c>
      <c r="C195" s="124"/>
      <c r="D195" s="56"/>
      <c r="E195" s="123"/>
      <c r="F195" s="122"/>
      <c r="G195" s="121">
        <f ca="1">IFERROR(NOW()-F195,"-")</f>
        <v>45997.516336921297</v>
      </c>
      <c r="H195" s="122"/>
      <c r="I195" s="124" t="str">
        <f>IFERROR(VLOOKUP(D195,DB!A:F,6,0),"")</f>
        <v/>
      </c>
      <c r="J195" s="124" t="str">
        <f>IFERROR(VLOOKUP(D195,DB!A:G,7,0),"")</f>
        <v/>
      </c>
      <c r="K195" s="120"/>
      <c r="L195" s="119" t="str">
        <f>IFERROR(VLOOKUP(D195,DB!A:I,9,0),"")</f>
        <v/>
      </c>
    </row>
  </sheetData>
  <customSheetViews>
    <customSheetView guid="{F6042A99-DD27-4453-835D-0834D95730CC}" filter="1" showAutoFilter="1">
      <pageMargins left="0" right="0" top="0" bottom="0" header="0" footer="0"/>
      <autoFilter ref="B1:M1" xr:uid="{51B441FB-5A58-45C2-ACB6-3B881255A06B}"/>
    </customSheetView>
  </customSheetViews>
  <dataValidations count="2">
    <dataValidation allowBlank="1" showInputMessage="1" showErrorMessage="1" sqref="E1" xr:uid="{5DBA255D-CDD9-49FB-AD3C-AF70AB4EE696}"/>
    <dataValidation type="list" allowBlank="1" showInputMessage="1" showErrorMessage="1" sqref="E2:E1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2"/>
  <sheetViews>
    <sheetView tabSelected="1" workbookViewId="0">
      <selection activeCell="A6" sqref="A6:X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172.51649895833543</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13.128917939815437</v>
      </c>
      <c r="H4" s="97">
        <v>45984.381168981483</v>
      </c>
      <c r="I4" s="18" t="str">
        <f>IFERROR(VLOOKUP(D4,DB!A:F,6,0),"")</f>
        <v>SCECO</v>
      </c>
      <c r="J4" s="18" t="str">
        <f>IFERROR(VLOOKUP(D4,DB!A:G,7,0),"")</f>
        <v>Vandalized</v>
      </c>
      <c r="K4" s="19" t="s">
        <v>39115</v>
      </c>
      <c r="L4" s="18" t="str">
        <f>IFERROR(VLOOKUP(D4,DB!A:I,9,0),"")</f>
        <v>Latis</v>
      </c>
    </row>
    <row r="5" spans="1:12" s="154" customFormat="1" ht="31.5" customHeight="1">
      <c r="A5" s="155" t="s">
        <v>39116</v>
      </c>
      <c r="B5" s="58" t="str">
        <f>IFERROR(VLOOKUP(D5,DB!A:K,11,0),"")</f>
        <v>R2</v>
      </c>
      <c r="C5" s="58">
        <v>1</v>
      </c>
      <c r="D5" s="58" t="s">
        <v>22828</v>
      </c>
      <c r="E5" s="81" t="s">
        <v>39117</v>
      </c>
      <c r="F5" s="71">
        <v>45997.355381944442</v>
      </c>
      <c r="G5" s="72">
        <f ca="1">IFERROR(NOW()-F5,"-")</f>
        <v>0.16095486111589707</v>
      </c>
      <c r="H5" s="71">
        <v>45997.339432870373</v>
      </c>
      <c r="I5" s="58" t="str">
        <f>IFERROR(VLOOKUP(D5,DB!A:F,6,0),"")</f>
        <v>SCECO</v>
      </c>
      <c r="J5" s="58" t="str">
        <f>IFERROR(VLOOKUP(D5,DB!A:G,7,0),"")</f>
        <v>Dead</v>
      </c>
      <c r="K5" s="82" t="s">
        <v>39118</v>
      </c>
      <c r="L5" s="58" t="str">
        <f>IFERROR(VLOOKUP(D5,DB!A:I,9,0),"")</f>
        <v>Latis</v>
      </c>
    </row>
    <row r="6" spans="1:12" ht="31.5" customHeight="1">
      <c r="A6" s="96"/>
      <c r="B6" s="18" t="str">
        <f>IFERROR(VLOOKUP(D6,DB!A:K,11,0),"")</f>
        <v/>
      </c>
      <c r="C6" s="18"/>
      <c r="D6" s="18"/>
      <c r="E6" s="18"/>
      <c r="F6" s="97"/>
      <c r="G6" s="98">
        <f ca="1">IFERROR(NOW()-F6,"-")</f>
        <v>45997.516336921297</v>
      </c>
      <c r="H6" s="97"/>
      <c r="I6" s="18" t="str">
        <f>IFERROR(VLOOKUP(D6,DB!A:F,6,0),"")</f>
        <v/>
      </c>
      <c r="J6" s="18" t="str">
        <f>IFERROR(VLOOKUP(D6,DB!A:G,7,0),"")</f>
        <v/>
      </c>
      <c r="K6" s="19"/>
      <c r="L6" s="18" t="str">
        <f>IFERROR(VLOOKUP(D6,DB!A:I,9,0),"")</f>
        <v/>
      </c>
    </row>
    <row r="7" spans="1:12" ht="31.5" customHeight="1">
      <c r="A7" s="96"/>
      <c r="B7" s="18" t="str">
        <f>IFERROR(VLOOKUP(D7,DB!A:K,11,0),"")</f>
        <v/>
      </c>
      <c r="C7" s="18"/>
      <c r="D7" s="18"/>
      <c r="E7" s="18"/>
      <c r="F7" s="97"/>
      <c r="G7" s="98">
        <f ca="1">IFERROR(NOW()-F7,"-")</f>
        <v>45997.516336921297</v>
      </c>
      <c r="H7" s="97"/>
      <c r="I7" s="18" t="str">
        <f>IFERROR(VLOOKUP(D7,DB!A:F,6,0),"")</f>
        <v/>
      </c>
      <c r="J7" s="18" t="str">
        <f>IFERROR(VLOOKUP(D7,DB!A:G,7,0),"")</f>
        <v/>
      </c>
      <c r="K7" s="19"/>
      <c r="L7" s="18" t="str">
        <f>IFERROR(VLOOKUP(D7,DB!A:I,9,0),"")</f>
        <v/>
      </c>
    </row>
    <row r="8" spans="1:12" ht="31.5" customHeight="1">
      <c r="A8" s="96"/>
      <c r="B8" s="18" t="str">
        <f>IFERROR(VLOOKUP(D8,DB!A:K,11,0),"")</f>
        <v/>
      </c>
      <c r="C8" s="18"/>
      <c r="D8" s="18"/>
      <c r="E8" s="18"/>
      <c r="F8" s="97"/>
      <c r="G8" s="98">
        <f ca="1">IFERROR(NOW()-F8,"-")</f>
        <v>45997.516336921297</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45997.516336921297</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45997.516336921297</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45997.516336921297</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45997.516336921297</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45997.516336921297</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45997.516336921297</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45997.516336921297</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45997.516336921297</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45997.516336921297</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45997.516336921297</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45997.516336921297</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45997.516336921297</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45997.516336921297</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45997.516336921297</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45997.516336921297</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45997.516336921297</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45997.516336921297</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45997.516336921297</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45997.516336921297</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45997.516336921297</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45997.516336921297</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45997.516336921297</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45997.516336921297</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45997.516336921297</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45997.516336921297</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45997.516336921297</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45997.516336921297</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45997.516336921297</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45997.516336921297</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45997.516336921297</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45997.516336921297</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45997.516336921297</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45997.516336921297</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45997.516336921297</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45997.516336921297</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45997.516336921297</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45997.516336921297</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45997.516336921297</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45997.516336921297</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45997.516336921297</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45997.516336921297</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45997.516336921297</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45997.516336921297</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45997.516336921297</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45997.516336921297</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45997.516336921297</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45997.516336921297</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45997.516336921297</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45997.516336921297</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45997.516336921297</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45997.516336921297</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45997.516336921297</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45997.516336921297</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45997.516336921297</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45997.516336921297</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45997.516336921297</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45997.516336921297</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45997.516336921297</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45997.516336921297</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45997.516336921297</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45997.516336921297</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45997.516336921297</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45997.516336921297</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45997.516336921297</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45997.516336921297</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45997.516336921297</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45997.516336921297</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45997.516336921297</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45997.516336921297</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45997.516336921297</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45997.516336921297</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45997.516336921297</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45997.516336921297</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45997.516336921297</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45997.516336921297</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45997.516336921297</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45997.516336921297</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45997.516336921297</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45997.516336921297</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45997.516336921297</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45997.516336921297</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45997.516336921297</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45997.516336921297</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45997.516336921297</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45997.516336921297</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45997.516336921297</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45997.516336921297</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45997.516336921297</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45997.516336921297</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45997.516336921297</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45997.516336921297</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45997.516336921297</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45997.516336921297</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45997.516336921297</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45997.516336921297</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45997.516336921297</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45997.516336921297</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45997.516336921297</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45997.516336921297</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45997.516336921297</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45997.516336921297</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45997.516336921297</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45997.516336921297</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45997.516336921297</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45997.516336921297</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45997.516336921297</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45997.516336921297</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45997.516336921297</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45997.516336921297</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45997.516336921297</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45997.516336921297</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45997.516336921297</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45997.516336921297</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45997.516336921297</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45997.516336921297</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45997.516336921297</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45997.516336921297</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45997.516336921297</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45997.516336921297</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45997.516336921297</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45997.516336921297</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45997.516336921297</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45997.516336921297</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45997.516336921297</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45997.516336921297</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45997.516336921297</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45997.516336921297</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45997.516336921297</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45997.516336921297</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45997.516336921297</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45997.516336921297</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45997.516336921297</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45997.516336921297</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45997.516336921297</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45997.516336921297</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45997.516336921297</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45997.516336921297</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45997.516336921297</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45997.516336921297</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45997.516336921297</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45997.516336921297</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45997.516336921297</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45997.516336921297</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45997.516336921297</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45997.516336921297</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45997.516336921297</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45997.516336921297</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45997.516336921297</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45997.516336921297</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45997.516336921297</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45997.516336921297</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45997.516336921297</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45997.516336921297</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45997.516336921297</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45997.516336921297</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45997.516336921297</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45997.516336921297</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45997.516336921297</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45997.516336921297</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45997.516336921297</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45997.516336921297</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45997.516336921297</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45997.516336921297</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45997.516336921297</v>
      </c>
      <c r="H172" s="97"/>
      <c r="I172" s="18" t="str">
        <f>IFERROR(VLOOKUP(D172,DB!A:F,6,0),"")</f>
        <v/>
      </c>
      <c r="J172" s="18" t="str">
        <f>IFERROR(VLOOKUP(D172,DB!A:G,7,0),"")</f>
        <v/>
      </c>
      <c r="K172" s="19"/>
      <c r="L172" s="18" t="str">
        <f>IFERROR(VLOOKUP(D172,DB!A:I,9,0),"")</f>
        <v/>
      </c>
    </row>
    <row r="173" spans="1:12" ht="31.5" customHeight="1">
      <c r="A173" s="149"/>
      <c r="B173" s="150" t="str">
        <f>IFERROR(VLOOKUP(D173,DB!A:K,11,0),"")</f>
        <v/>
      </c>
      <c r="C173" s="150"/>
      <c r="D173" s="150"/>
      <c r="E173" s="150"/>
      <c r="F173" s="151"/>
      <c r="G173" s="152">
        <f ca="1">IFERROR(NOW()-F173,"-")</f>
        <v>45997.516336921297</v>
      </c>
      <c r="H173" s="151"/>
      <c r="I173" s="150" t="str">
        <f>IFERROR(VLOOKUP(D173,DB!A:F,6,0),"")</f>
        <v/>
      </c>
      <c r="J173" s="150" t="str">
        <f>IFERROR(VLOOKUP(D173,DB!A:G,7,0),"")</f>
        <v/>
      </c>
      <c r="K173" s="153"/>
      <c r="L173" s="150" t="str">
        <f>IFERROR(VLOOKUP(D173,DB!A:I,9,0),"")</f>
        <v/>
      </c>
    </row>
    <row r="174" spans="1:12" ht="31.5" customHeight="1">
      <c r="A174" s="96"/>
      <c r="B174" s="18" t="str">
        <f>IFERROR(VLOOKUP(D174,DB!A:K,11,0),"")</f>
        <v/>
      </c>
      <c r="C174" s="18"/>
      <c r="D174" s="18"/>
      <c r="E174" s="18"/>
      <c r="F174" s="97"/>
      <c r="G174" s="98">
        <f ca="1">IFERROR(NOW()-F174,"-")</f>
        <v>45997.516336921297</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45997.516336921297</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45997.516336921297</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45997.516336921297</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45997.516336921297</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45997.516336921297</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45997.516336921297</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45997.516336921297</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45997.516336921297</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45997.516336921297</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45997.516336921297</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45997.516336921297</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45997.516336921297</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45997.516336921297</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45997.516336921297</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45997.516336921297</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45997.516336921297</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45997.516336921297</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45997.516336921297</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45997.516336921297</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45997.516336921297</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45997.516336921297</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45997.516336921297</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45997.516336921297</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45997.516336921297</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45997.516336921297</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45997.516336921297</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45997.516336921297</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45997.516336921297</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45997.516336921297</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45997.516336921297</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45997.516336921297</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45997.516336921297</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45997.516336921297</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45997.516336921297</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45997.516336921297</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45997.516336921297</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45997.516336921297</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45997.516336921297</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45997.516336921297</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45997.516336921297</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45997.516336921297</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45997.516336921297</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45997.516336921297</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45997.516336921297</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45997.516336921297</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45997.516336921297</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45997.516336921297</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45997.516336921297</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45997.516336921297</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45997.516336921297</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45997.516336921297</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45997.516336921297</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45997.516336921297</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45997.516336921297</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45997.516336921297</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45997.516336921297</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45997.516336921297</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45997.516336921297</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45997.516336921297</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45997.516336921297</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45997.516336921297</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45997.516336921297</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45997.516336921297</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45997.516336921297</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45997.516336921297</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45997.516336921297</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45997.516336921297</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45997.516336921297</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45997.516336921297</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45997.516336921297</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45997.516336921297</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45997.516336921297</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45997.516336921297</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45997.516336921297</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45997.516336921297</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45997.516336921297</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45997.516336921297</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45997.516336921297</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45997.516336921297</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45997.516336921297</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45997.516336921297</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45997.516336921297</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45997.516336921297</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45997.516336921297</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45997.516336921297</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45997.516336921297</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45997.516336921297</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45997.516336921297</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45997.516336921297</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45997.516336921297</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45997.516336921297</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45997.516336921297</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45997.516336921297</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45997.516336921297</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45997.516336921297</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45997.516336921297</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45997.516336921297</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45997.516336921297</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45997.516336921297</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45997.516336921297</v>
      </c>
      <c r="H274" s="97"/>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7"/>
      <c r="G275" s="98">
        <f ca="1">IFERROR(NOW()-F275,"-")</f>
        <v>45997.516336921297</v>
      </c>
      <c r="H275" s="97"/>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7"/>
      <c r="G276" s="98">
        <f ca="1">IFERROR(NOW()-F276,"-")</f>
        <v>45997.516336921297</v>
      </c>
      <c r="H276" s="97"/>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7"/>
      <c r="G277" s="98">
        <f ca="1">IFERROR(NOW()-F277,"-")</f>
        <v>45997.516336921297</v>
      </c>
      <c r="H277" s="97"/>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7"/>
      <c r="G278" s="98">
        <f ca="1">IFERROR(NOW()-F278,"-")</f>
        <v>45997.516336921297</v>
      </c>
      <c r="H278" s="97"/>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7"/>
      <c r="G279" s="98">
        <f ca="1">IFERROR(NOW()-F279,"-")</f>
        <v>45997.516336921297</v>
      </c>
      <c r="H279" s="97"/>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7"/>
      <c r="G280" s="98">
        <f ca="1">IFERROR(NOW()-F280,"-")</f>
        <v>45997.516336921297</v>
      </c>
      <c r="H280" s="97"/>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7"/>
      <c r="G281" s="98">
        <f ca="1">IFERROR(NOW()-F281,"-")</f>
        <v>45997.516336921297</v>
      </c>
      <c r="H281" s="97"/>
      <c r="I281" s="18" t="str">
        <f>IFERROR(VLOOKUP(D281,DB!A:F,6,0),"")</f>
        <v/>
      </c>
      <c r="J281" s="18" t="str">
        <f>IFERROR(VLOOKUP(D281,DB!A:G,7,0),"")</f>
        <v/>
      </c>
      <c r="K281" s="19"/>
      <c r="L281" s="18" t="str">
        <f>IFERROR(VLOOKUP(D281,DB!A:I,9,0),"")</f>
        <v/>
      </c>
    </row>
    <row r="282" spans="1:12" ht="31.5" customHeight="1">
      <c r="A282" s="149"/>
      <c r="B282" s="150" t="str">
        <f>IFERROR(VLOOKUP(D282,DB!A:K,11,0),"")</f>
        <v/>
      </c>
      <c r="C282" s="150"/>
      <c r="D282" s="150"/>
      <c r="E282" s="150"/>
      <c r="F282" s="151"/>
      <c r="G282" s="152">
        <f ca="1">IFERROR(NOW()-F282,"-")</f>
        <v>45997.516336921297</v>
      </c>
      <c r="H282" s="151"/>
      <c r="I282" s="150" t="str">
        <f>IFERROR(VLOOKUP(D282,DB!A:F,6,0),"")</f>
        <v/>
      </c>
      <c r="J282" s="150" t="str">
        <f>IFERROR(VLOOKUP(D282,DB!A:G,7,0),"")</f>
        <v/>
      </c>
      <c r="K282" s="153"/>
      <c r="L282" s="150" t="str">
        <f>IFERROR(VLOOKUP(D282,DB!A:I,9,0),"")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45997.516336921297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45997.516336921297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45997.516336921297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45997.516336921297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45997.516336921297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45997.516336921297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45997.516336921297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45997.516336921297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45997.516336921297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45997.516336921297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45997.516336921297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45997.516336921297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45997.516336921297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45997.516336921297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45997.516336921297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45997.516336921297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45997.516336921297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45997.516336921297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45997.516336921297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45997.516336921297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45997.516336921297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45997.516336921297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45997.516336921297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45997.516336921297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45997.516336921297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45997.516336921297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45997.516336921297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45997.516336921297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45997.516336921297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45997.516336921297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45997.516336921297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45997.516336921297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45997.516336921297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45997.516336921297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45997.516336921297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45997.516336921297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45997.516336921297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45997.516336921297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45997.516336921297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45997.516336921297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45997.516336921297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45997.516336921297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45997.516336921297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45997.516336921297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45997.516336921297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45997.516336921297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45997.516336921297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45997.516336921297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45997.516336921297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45997.516336921297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45997.516336921297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45997.516336921297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45997.516336921297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45997.516336921297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45997.516336921297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45997.516336921297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45997.516336921297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45997.516336921297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45997.516336921297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45997.516336921297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45997.516336921297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45997.516336921297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45997.516336921297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45997.516336921297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45997.516336921297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45997.516336921297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45997.516336921297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45997.516336921297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45997.516336921297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45997.516336921297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45997.516336921297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45997.516336921297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45997.516336921297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45997.516336921297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45997.516336921297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45997.516336921297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45997.516336921297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45997.516336921297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45997.516336921297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45997.516336921297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45997.516336921297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45997.516336921297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45997.516336921297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45997.516336921297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45997.516336921297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45997.516336921297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45997.516336921297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45997.516336921297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45997.516336921297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45997.516336921297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45997.516336921297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45997.516336921297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45997.516336921297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45997.516336921297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45997.516336921297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45997.516336921297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45997.516336921297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45997.516336921297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45997.516336921297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45997.516336921297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45997.516336921297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45997.516336921297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45997.516336921297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45997.516336921297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45997.516336921297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45997.516336921297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45997.516336921297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45997.516336921297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45997.516336921297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45997.516336921297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45997.516336921297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45997.516336921297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45997.516336921297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45997.516336921297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45997.516336921297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45997.516336921297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45997.516336921297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45997.516336921297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45997.516336921297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45997.516336921297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45997.516336921297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45997.516336921297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45997.516336921297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45997.516336921297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45997.516336921297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45997.516336921297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45997.516336921297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45997.516336921297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45997.516336921297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45997.516336921297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45997.516336921297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45997.516336921297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45997.516336921297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45997.516336921297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45997.516336921297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45997.516336921297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45997.516336921297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45997.516336921297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45997.516336921297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45997.516336921297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45997.516336921297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45997.516336921297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45997.516336921297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45997.516336921297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45997.516336921297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45997.516336921297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45997.516336921297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45997.516336921297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45997.516336921297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45997.516336921297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45997.516336921297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45997.516336921297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45997.516336921297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45997.516336921297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45997.516336921297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45997.516336921297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45997.516336921297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45997.516336921297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45997.516336921297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45997.516336921297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45997.516336921297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45997.516336921297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45997.516336921297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45997.516336921297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45997.516336921297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45997.516336921297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45997.516336921297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45997.516336921297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45997.516336921297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45997.516336921297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45997.516336921297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45997.516336921297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45997.516336921297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45997.516336921297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45997.516336921297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45997.516336921297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45997.516336921297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45997.516336921297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45997.516336921297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45997.516336921297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45997.516336921297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45997.516336921297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45997.516336921297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45997.516336921297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45997.516336921297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45997.516336921297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45997.516336921297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45997.516336921297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45997.516336921297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45997.516336921297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45997.516336921297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45997.516336921297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45997.516336921297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45997.516336921297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45997.516336921297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45997.516336921297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45997.516336921297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45997.516336921297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45997.516336921297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45997.516336921297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45997.516336921297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45997.516336921297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45997.516336921297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45997.516336921297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45997.516336921297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45997.516336921297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45997.516336921297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45997.516336921297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45997.516336921297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45997.516336921297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45997.516336921297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45997.516336921297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45997.516336921297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45997.516336921297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45997.516336921297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45997.516336921297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45997.516336921297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45997.516336921297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45997.516336921297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45997.516336921297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45997.516336921297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45997.516336921297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45997.516336921297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45997.516336921297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45997.516336921297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45997.516336921297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45997.516336921297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45997.516336921297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45997.516336921297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45997.516336921297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45997.516336921297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45997.516336921297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45997.516336921297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45997.516336921297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45997.516336921297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45997.516336921297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45997.516336921297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45997.516336921297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45997.516336921297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45997.516336921297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45997.516336921297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45997.516336921297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45997.516336921297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45997.516336921297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45997.516336921297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45997.516336921297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45997.516336921297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45997.516336921297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45997.516336921297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45997.516336921297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45997.516336921297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45997.516336921297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45997.516336921297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45997.516336921297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45997.516336921297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45997.516336921297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45997.516336921297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45997.516336921297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45997.516336921297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45997.516336921297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45997.516336921297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45997.516336921297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45997.516336921297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45997.516336921297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45997.516336921297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45997.516336921297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45997.516336921297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45997.516336921297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45997.516336921297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45997.516336921297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45997.516336921297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45997.516336921297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45997.516336921297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45997.516336921297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45997.516336921297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45997.516336921297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45997.516336921297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45997.516336921297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45997.516336921297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45997.516336921297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45997.516336921297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45997.516336921297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45997.516336921297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45997.516336921297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45997.516336921297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45997.516336921297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45997.516336921297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45997.516336921297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45997.516336921297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45997.516336921297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45997.516336921297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45997.516336921297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45997.516336921297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45997.516336921297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45997.516336921297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45997.516336921297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45997.516336921297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45997.516336921297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45997.516336921297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45997.516336921297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45997.516336921297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45997.516336921297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45997.516336921297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45997.516336921297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45997.516336921297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45997.516336921297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45997.516336921297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45997.516336921297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45997.516336921297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45997.516336921297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45997.516336921297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45997.516336921297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45997.516336921297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45997.516336921297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45997.516336921297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45997.516336921297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45997.516336921297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45997.516336921297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45997.516336921297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45997.516336921297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45997.516336921297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45997.516336921297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45997.516336921297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45997.516336921297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45997.516336921297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45997.516336921297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45997.516336921297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45997.516336921297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45997.516336921297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45997.516336921297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45997.516336921297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45997.516336921297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45997.516336921297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45997.516336921297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45997.516336921297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45997.516336921297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45997.516336921297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45997.516336921297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45997.516336921297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45997.516336921297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45997.516336921297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45997.516336921297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45997.516336921297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45997.516336921297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45997.516336921297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45997.516336921297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45997.516336921297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45997.516336921297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45997.516336921297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45997.516336921297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45997.516336921297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45997.516336921297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45997.516336921297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45997.516336921297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45997.516336921297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45997.516336921297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45997.516336921297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45997.516336921297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45997.516336921297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45997.516336921297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45997.516336921297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45997.516336921297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45997.516336921297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45997.516336921297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45997.516336921297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45997.516336921297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45997.516336921297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45997.516336921297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45997.516336921297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45997.516336921297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45997.516336921297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45997.516336921297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45997.516336921297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45997.516336921297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45997.516336921297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45997.516336921297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45997.516336921297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45997.516336921297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45997.516336921297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45997.516336921297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45997.516336921297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45997.516336921297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45997.516336921297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45997.516336921297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45997.516336921297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45997.516336921297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45997.516336921297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45997.516336921297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45997.516336921297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45997.516336921297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45997.516336921297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45997.516336921297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45997.516336921297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45997.516336921297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45997.516336921297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45997.516336921297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45997.516336921297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45997.516336921297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45997.516336921297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45997.516336921297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45997.516336921297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45997.516336921297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45997.516336921297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45997.516336921297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45997.516336921297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45997.516336921297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45997.516336921297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45997.516336921297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45997.516336921297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45997.516336921297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45997.516336921297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45997.516336921297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45997.516336921297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45997.516336921297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45997.516336921297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45997.516336921297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45997.516336921297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45997.516336921297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45997.516336921297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45997.516336921297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45997.516336921297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45997.516336921297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45997.516336921297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45997.516336921297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45997.516336921297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45997.516336921297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45997.516336921297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45997.516336921297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45997.516336921297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45997.516336921297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45997.516336921297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45997.516336921297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45997.516336921297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45997.516336921297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45997.516336921297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45997.516336921297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45997.516336921297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45997.516336921297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45997.516336921297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45997.516336921297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45997.516336921297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45997.516336921297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45997.516336921297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45997.516336921297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45997.516336921297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45997.516336921297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45997.516336921297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45997.516336921297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45997.516336921297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45997.516336921297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45997.516336921297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45997.516336921297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45997.516336921297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45997.516336921297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45997.516336921297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45997.516336921297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45997.516336921297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45997.516336921297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45997.516336921297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45997.516336921297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45997.516336921297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45997.516336921297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45997.516336921297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45997.516336921297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45997.516336921297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45997.516336921297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45997.516336921297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45997.516336921297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45997.516336921297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45997.516336921297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45997.516336921297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45997.516336921297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45997.516336921297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45997.516336921297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45997.516336921297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45997.516336921297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45997.516336921297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45997.516336921297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45997.516336921297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45997.516336921297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45997.516336921297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45997.516336921297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45997.516336921297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45997.516336921297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45997.516336921297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45997.516336921297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45997.516336921297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45997.516336921297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45997.516336921297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45997.516336921297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45997.516336921297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45997.516336921297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45997.516336921297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45997.516336921297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45997.516336921297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45997.516336921297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45997.516336921297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45997.516336921297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45997.516336921297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45997.516336921297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45997.516336921297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45997.516336921297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45997.516336921297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45997.516336921297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45997.516336921297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45997.516336921297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45997.516336921297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45997.516336921297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45997.516336921297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45997.516336921297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45997.516336921297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45997.516336921297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45997.516336921297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45997.516336921297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45997.516336921297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45997.516336921297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45997.516336921297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45997.516336921297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45997.516336921297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45997.516336921297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45997.516336921297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45997.516336921297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45997.516336921297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45997.516336921297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45997.516336921297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45997.516336921297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45997.516336921297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45997.516336921297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45997.516336921297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45997.516336921297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45997.516336921297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45997.516336921297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45997.516336921297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45997.516336921297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45997.516336921297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45997.516336921297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45997.516336921297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45997.516336921297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45997.516336921297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45997.516336921297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45997.516336921297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45997.516336921297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45997.516336921297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45997.516336921297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45997.516336921297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45997.516336921297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45997.516336921297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45997.516336921297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45997.516336921297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45997.516336921297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45997.516336921297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45997.516336921297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45997.516336921297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45997.516336921297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45997.516336921297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45997.516336921297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45997.516336921297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45997.516336921297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45997.516336921297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45997.516336921297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45997.516336921297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45997.516336921297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45997.516336921297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45997.516336921297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45997.516336921297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45997.516336921297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45997.516336921297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45997.516336921297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45997.516336921297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45997.516336921297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45997.516336921297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45997.516336921297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45997.516336921297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45997.516336921297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45997.516336921297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45997.516336921297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45997.516336921297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45997.516336921297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45997.516336921297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45997.516336921297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45997.516336921297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45997.516336921297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45997.516336921297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45997.516336921297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45997.516336921297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45997.516336921297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45997.516336921297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45997.516336921297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45997.516336921297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45997.516336921297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45997.516336921297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45997.516336921297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45997.516336921297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45997.516336921297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45997.516336921297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45997.516336921297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45997.516336921297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45997.516336921297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45997.516336921297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45997.516336921297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45997.516336921297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45997.516336921297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45997.516336921297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45997.516336921297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45997.516336921297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45997.516336921297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45997.516336921297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45997.516336921297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45997.516336921297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45997.516336921297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45997.516336921297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45997.516336921297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45997.516336921297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45997.516336921297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45997.516336921297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45997.516336921297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45997.516336921297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45997.516336921297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45997.516336921297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45997.516336921297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45997.516336921297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45997.516336921297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45997.516336921297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45997.516336921297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45997.516336921297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45997.516336921297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45997.516336921297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45997.516336921297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45997.516336921297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45997.516336921297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45997.516336921297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45997.516336921297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45997.516336921297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45997.516336921297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45997.516336921297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45997.516336921297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45997.516336921297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45997.516336921297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45997.516336921297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45997.516336921297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45997.516336921297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45997.516336921297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45997.516336921297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45997.516336921297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45997.516336921297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45997.516336921297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45997.516336921297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45997.516336921297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45997.516336921297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45997.516336921297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45997.516336921297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45997.516336921297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45997.516336921297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45997.516336921297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45997.516336921297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45997.516336921297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45997.516336921297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45997.516336921297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45997.516336921297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45997.516336921297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45997.516336921297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45997.516336921297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45997.516336921297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45997.516336921297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45997.516336921297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45997.516336921297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45997.516336921297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45997.516336921297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45997.516336921297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45997.516336921297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45997.516336921297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45997.516336921297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45997.516336921297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45997.516336921297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45997.516336921297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45997.516336921297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45997.516336921297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45997.516336921297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45997.516336921297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45997.516336921297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45997.516336921297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45997.516336921297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45997.516336921297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45997.516336921297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45997.516336921297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45997.516336921297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45997.516336921297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45997.516336921297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45997.516336921297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45997.516336921297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45997.516336921297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45997.516336921297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45997.516336921297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45997.516336921297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45997.516336921297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45997.516336921297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45997.516336921297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45997.516336921297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45997.516336921297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45997.516336921297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45997.516336921297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45997.516336921297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45997.516336921297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45997.516336921297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45997.516336921297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45997.516336921297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45997.516336921297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45997.516336921297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45997.516336921297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45997.516336921297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45997.516336921297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45997.516336921297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45997.516336921297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45997.516336921297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45997.516336921297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45997.516336921297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45997.516336921297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45997.516336921297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45997.516336921297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45997.516336921297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45997.516336921297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45997.516336921297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45997.516336921297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45997.516336921297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45997.516336921297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45997.516336921297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45997.516336921297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45997.516336921297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45997.516336921297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45997.516336921297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45997.516336921297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45997.516336921297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45997.516336921297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45997.516336921297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45997.516336921297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45997.516336921297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45997.516336921297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45997.516336921297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45997.516336921297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45997.516336921297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45997.516336921297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45997.516336921297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45997.516336921297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45997.516336921297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45997.516336921297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45997.516336921297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45997.516336921297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45997.516336921297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45997.516336921297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45997.516336921297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45997.516336921297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45997.516336921297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45997.516336921297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45997.516336921297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45997.516336921297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45997.516336921297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45997.516336921297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45997.516336921297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45997.516336921297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45997.516336921297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45997.516336921297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45997.516336921297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45997.516336921297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45997.516336921297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45997.516336921297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45997.516336921297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45997.516336921297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45997.516336921297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45997.516336921297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45997.516336921297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45997.516336921297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45997.516336921297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45997.516336921297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45997.516336921297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45997.516336921297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45997.516336921297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45997.516336921297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45997.516336921297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45997.516336921297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45997.516336921297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45997.516336921297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45997.516336921297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45997.516336921297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45997.516336921297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45997.516336921297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45997.516336921297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45997.516336921297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45997.516336921297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45997.516336921297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45997.516336921297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45997.516336921297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45997.516336921297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45997.516336921297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45997.516336921297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45997.516336921297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45997.516336921297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45997.516336921297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45997.516336921297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45997.516336921297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45997.516336921297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45997.516336921297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45997.516336921297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45997.516336921297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45997.516336921297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45997.516336921297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45997.516336921297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45997.516336921297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45997.516336921297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45997.516336921297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45997.516336921297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45997.516336921297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45997.516336921297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45997.516336921297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45997.516336921297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45997.516336921297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45997.516336921297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45997.516336921297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45997.516336921297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45997.516336921297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45997.516336921297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45997.516336921297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45997.516336921297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45997.516336921297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45997.516336921297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45997.516336921297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45997.516336921297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45997.516336921297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45997.516336921297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45997.516336921297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45997.516336921297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45997.516336921297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45997.516336921297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45997.516336921297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45997.516336921297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45997.516336921297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45997.516336921297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45997.516336921297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45997.516336921297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45997.516336921297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45997.516336921297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45997.516336921297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45997.516336921297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45997.516336921297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45997.516336921297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45997.516336921297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45997.516336921297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45997.516336921297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45997.516336921297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45997.516336921297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45997.516336921297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45997.516336921297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45997.516336921297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45997.516336921297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45997.516336921297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45997.516336921297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45997.516336921297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45997.516336921297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45997.516336921297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45997.516336921297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45997.516336921297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45997.516336921297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45997.516336921297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45997.516336921297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45997.516336921297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45997.516336921297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45997.516336921297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45997.516336921297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45997.516336921297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45997.516336921297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45997.516336921297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45997.516336921297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45997.516336921297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45997.516336921297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45997.516336921297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45997.516336921297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45997.516336921297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45997.516336921297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45997.516336921297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45997.516336921297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45997.516336921297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45997.516336921297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45997.516336921297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45997.516336921297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45997.516336921297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45997.516336921297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45997.516336921297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45997.516336921297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45997.516336921297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45997.516336921297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45997.516336921297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45997.516336921297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45997.516336921297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45997.516336921297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45997.516336921297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45997.516336921297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45997.516336921297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45997.516336921297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45997.516336921297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45997.516336921297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45997.516336921297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45997.516336921297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45997.516336921297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45997.516336921297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45997.516336921297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45997.516336921297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45997.516336921297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45997.516336921297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45997.516336921297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45997.516336921297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45997.516336921297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45997.516336921297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45997.516336921297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45997.516336921297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45997.516336921297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45997.516336921297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45997.516336921297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45997.516336921297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45997.516336921297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45997.516336921297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45997.516336921297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45997.516336921297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45997.516336921297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6"/>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39119</v>
      </c>
      <c r="B2" s="87" t="str">
        <f>IFERROR(VLOOKUP(D2,DB!A:K,11,0),"")</f>
        <v>R4</v>
      </c>
      <c r="C2" s="89">
        <v>1</v>
      </c>
      <c r="D2" s="87" t="s">
        <v>35166</v>
      </c>
      <c r="E2" s="90" t="s">
        <v>39106</v>
      </c>
      <c r="F2" s="91">
        <v>45703.480717592596</v>
      </c>
      <c r="G2" s="92">
        <f ca="1">IFERROR(NOW()-F2,"")</f>
        <v>294.0356193287007</v>
      </c>
      <c r="H2" s="91">
        <v>45703.474768518521</v>
      </c>
      <c r="I2" s="91" t="str">
        <f>IFERROR(VLOOKUP(D2,DB!A:F,6,0),"")</f>
        <v>SCECO</v>
      </c>
      <c r="J2" s="91" t="str">
        <f>IFERROR(VLOOKUP(D2,DB!A:G,7,0),"")</f>
        <v>Dead</v>
      </c>
      <c r="K2" s="93" t="s">
        <v>39120</v>
      </c>
      <c r="L2" s="87" t="str">
        <f>IFERROR(VLOOKUP(D2,DB!A:I,9,0),"")</f>
        <v>Latis</v>
      </c>
    </row>
    <row r="3" spans="1:16" ht="15" customHeight="1">
      <c r="A3" s="107" t="s">
        <v>39121</v>
      </c>
      <c r="B3" s="107" t="str">
        <f>IFERROR(VLOOKUP(D3,DB!A:K,11,0),"")</f>
        <v>R4</v>
      </c>
      <c r="C3" s="89">
        <v>2</v>
      </c>
      <c r="D3" s="87" t="s">
        <v>32840</v>
      </c>
      <c r="E3" s="90" t="s">
        <v>39106</v>
      </c>
      <c r="F3" s="91">
        <v>45997.492002314815</v>
      </c>
      <c r="G3" s="92">
        <f t="shared" ref="G3:G66" ca="1" si="0">IFERROR(NOW()-F3,"")</f>
        <v>2.4334606481716037E-2</v>
      </c>
      <c r="H3" s="91">
        <v>45997.474282407406</v>
      </c>
      <c r="I3" s="107" t="str">
        <f>IFERROR(VLOOKUP(D3,DB!A:F,6,0),"")</f>
        <v>SCECO</v>
      </c>
      <c r="J3" s="107" t="str">
        <f>IFERROR(VLOOKUP(D3,DB!A:G,7,0),"")</f>
        <v>Dead</v>
      </c>
      <c r="K3" s="93" t="s">
        <v>39122</v>
      </c>
      <c r="L3" s="87" t="str">
        <f>IFERROR(VLOOKUP(D3,DB!A:I,9,0),"")</f>
        <v>Latis</v>
      </c>
    </row>
    <row r="4" spans="1:16" ht="15" customHeight="1">
      <c r="A4" s="107"/>
      <c r="B4" s="107" t="str">
        <f>IFERROR(VLOOKUP(D4,DB!A:K,11,0),"")</f>
        <v/>
      </c>
      <c r="C4" s="89"/>
      <c r="D4" s="87"/>
      <c r="E4" s="90"/>
      <c r="F4" s="91"/>
      <c r="G4" s="92">
        <f t="shared" ca="1" si="0"/>
        <v>45997.516336921297</v>
      </c>
      <c r="H4" s="91"/>
      <c r="I4" s="107" t="str">
        <f>IFERROR(VLOOKUP(D4,DB!A:F,6,0),"")</f>
        <v/>
      </c>
      <c r="J4" s="107" t="str">
        <f>IFERROR(VLOOKUP(D4,DB!A:G,7,0),"")</f>
        <v/>
      </c>
      <c r="K4" s="93"/>
      <c r="L4" s="87" t="str">
        <f>IFERROR(VLOOKUP(D4,DB!A:I,9,0),"")</f>
        <v/>
      </c>
    </row>
    <row r="5" spans="1:16" ht="15" customHeight="1">
      <c r="A5" s="107"/>
      <c r="B5" s="107" t="str">
        <f>IFERROR(VLOOKUP(D5,DB!A:K,11,0),"")</f>
        <v/>
      </c>
      <c r="C5" s="89"/>
      <c r="D5" s="87"/>
      <c r="E5" s="90"/>
      <c r="F5" s="91"/>
      <c r="G5" s="92">
        <f t="shared" ca="1" si="0"/>
        <v>45997.516336921297</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45997.516336921297</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45997.516336921297</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45997.516336921297</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45997.516336921297</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45997.516336921297</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45997.516336921297</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45997.516336921297</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45997.516336921297</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45997.516336921297</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45997.516336921297</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45997.516336921297</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45997.516336921297</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45997.516336921297</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45997.516336921297</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45997.516336921297</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45997.516336921297</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45997.516336921297</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45997.516336921297</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45997.516336921297</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45997.516336921297</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45997.516336921297</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45997.516336921297</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45997.516336921297</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45997.516336921297</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45997.516336921297</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45997.516336921297</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45997.516336921297</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45997.516336921297</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45997.516336921297</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45997.516336921297</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45997.516336921297</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45997.516336921297</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45997.516336921297</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45997.516336921297</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45997.516336921297</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45997.516336921297</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45997.516336921297</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45997.516336921297</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45997.516336921297</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45997.516336921297</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45997.516336921297</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45997.516336921297</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45997.516336921297</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45997.516336921297</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45997.516336921297</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45997.516336921297</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45997.516336921297</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45997.516336921297</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45997.516336921297</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45997.516336921297</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45997.516336921297</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45997.516336921297</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45997.516336921297</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45997.516336921297</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45997.516336921297</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45997.516336921297</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45997.516336921297</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0"/>
        <v>45997.516336921297</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0"/>
        <v>45997.516336921297</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0"/>
        <v>45997.516336921297</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0"/>
        <v>45997.516336921297</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ref="G67:G130" ca="1" si="1">IFERROR(NOW()-F67,"")</f>
        <v>45997.516336921297</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45997.516336921297</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45997.516336921297</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45997.516336921297</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45997.516336921297</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45997.516336921297</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45997.516336921297</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45997.516336921297</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45997.516336921297</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45997.516336921297</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45997.516336921297</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45997.516336921297</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45997.516336921297</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45997.516336921297</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45997.516336921297</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45997.516336921297</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45997.516336921297</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45997.516336921297</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45997.516336921297</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45997.516336921297</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45997.516336921297</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45997.516336921297</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45997.516336921297</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45997.516336921297</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45997.516336921297</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45997.516336921297</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45997.516336921297</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45997.516336921297</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45997.516336921297</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45997.516336921297</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45997.516336921297</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45997.516336921297</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45997.516336921297</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45997.516336921297</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45997.516336921297</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45997.516336921297</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45997.516336921297</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45997.516336921297</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45997.516336921297</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45997.516336921297</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45997.516336921297</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45997.516336921297</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45997.516336921297</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45997.516336921297</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45997.516336921297</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45997.516336921297</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45997.516336921297</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45997.516336921297</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45997.516336921297</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45997.516336921297</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45997.516336921297</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45997.516336921297</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45997.516336921297</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45997.516336921297</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45997.516336921297</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45997.516336921297</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45997.516336921297</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45997.516336921297</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45997.516336921297</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45997.516336921297</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1"/>
        <v>45997.516336921297</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1"/>
        <v>45997.516336921297</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1"/>
        <v>45997.516336921297</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1"/>
        <v>45997.516336921297</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ref="G131:G176" ca="1" si="2">IFERROR(NOW()-F131,"")</f>
        <v>45997.516336921297</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45997.516336921297</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45997.516336921297</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45997.516336921297</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45997.516336921297</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45997.516336921297</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45997.516336921297</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45997.516336921297</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45997.516336921297</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45997.516336921297</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45997.516336921297</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45997.516336921297</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45997.516336921297</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45997.516336921297</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45997.516336921297</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45997.516336921297</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45997.516336921297</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45997.516336921297</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45997.516336921297</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45997.516336921297</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45997.516336921297</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45997.516336921297</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45997.516336921297</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45997.516336921297</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45997.516336921297</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45997.516336921297</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45997.516336921297</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45997.516336921297</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45997.516336921297</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45997.516336921297</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45997.516336921297</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45997.516336921297</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45997.516336921297</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45997.516336921297</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45997.516336921297</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45997.516336921297</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45997.516336921297</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45997.516336921297</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45997.516336921297</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45997.516336921297</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45997.516336921297</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45997.516336921297</v>
      </c>
      <c r="H172" s="91"/>
      <c r="I172" s="107" t="str">
        <f>IFERROR(VLOOKUP(D172,DB!A:F,6,0),"")</f>
        <v/>
      </c>
      <c r="J172" s="107" t="str">
        <f>IFERROR(VLOOKUP(D172,DB!A:G,7,0),"")</f>
        <v/>
      </c>
      <c r="K172" s="93"/>
      <c r="L172" s="87" t="str">
        <f>IFERROR(VLOOKUP(D172,DB!A:I,9,0),"")</f>
        <v/>
      </c>
    </row>
    <row r="173" spans="1:12" ht="15" customHeight="1">
      <c r="A173" s="107"/>
      <c r="B173" s="107" t="str">
        <f>IFERROR(VLOOKUP(D173,DB!A:K,11,0),"")</f>
        <v/>
      </c>
      <c r="C173" s="89"/>
      <c r="D173" s="87"/>
      <c r="E173" s="90"/>
      <c r="F173" s="91"/>
      <c r="G173" s="92">
        <f t="shared" ca="1" si="2"/>
        <v>45997.516336921297</v>
      </c>
      <c r="H173" s="91"/>
      <c r="I173" s="107" t="str">
        <f>IFERROR(VLOOKUP(D173,DB!A:F,6,0),"")</f>
        <v/>
      </c>
      <c r="J173" s="107" t="str">
        <f>IFERROR(VLOOKUP(D173,DB!A:G,7,0),"")</f>
        <v/>
      </c>
      <c r="K173" s="93"/>
      <c r="L173" s="87" t="str">
        <f>IFERROR(VLOOKUP(D173,DB!A:I,9,0),"")</f>
        <v/>
      </c>
    </row>
    <row r="174" spans="1:12" ht="15" customHeight="1">
      <c r="A174" s="107"/>
      <c r="B174" s="107" t="str">
        <f>IFERROR(VLOOKUP(D174,DB!A:K,11,0),"")</f>
        <v/>
      </c>
      <c r="C174" s="89"/>
      <c r="D174" s="87"/>
      <c r="E174" s="90"/>
      <c r="F174" s="91"/>
      <c r="G174" s="92">
        <f t="shared" ca="1" si="2"/>
        <v>45997.516336921297</v>
      </c>
      <c r="H174" s="91"/>
      <c r="I174" s="107" t="str">
        <f>IFERROR(VLOOKUP(D174,DB!A:F,6,0),"")</f>
        <v/>
      </c>
      <c r="J174" s="107" t="str">
        <f>IFERROR(VLOOKUP(D174,DB!A:G,7,0),"")</f>
        <v/>
      </c>
      <c r="K174" s="93"/>
      <c r="L174" s="87" t="str">
        <f>IFERROR(VLOOKUP(D174,DB!A:I,9,0),"")</f>
        <v/>
      </c>
    </row>
    <row r="175" spans="1:12" ht="15" customHeight="1">
      <c r="A175" s="107"/>
      <c r="B175" s="107" t="str">
        <f>IFERROR(VLOOKUP(D175,DB!A:K,11,0),"")</f>
        <v/>
      </c>
      <c r="C175" s="89"/>
      <c r="D175" s="87"/>
      <c r="E175" s="90"/>
      <c r="F175" s="91"/>
      <c r="G175" s="92">
        <f t="shared" ca="1" si="2"/>
        <v>45997.516336921297</v>
      </c>
      <c r="H175" s="91"/>
      <c r="I175" s="107" t="str">
        <f>IFERROR(VLOOKUP(D175,DB!A:F,6,0),"")</f>
        <v/>
      </c>
      <c r="J175" s="107" t="str">
        <f>IFERROR(VLOOKUP(D175,DB!A:G,7,0),"")</f>
        <v/>
      </c>
      <c r="K175" s="93"/>
      <c r="L175" s="87" t="str">
        <f>IFERROR(VLOOKUP(D175,DB!A:I,9,0),"")</f>
        <v/>
      </c>
    </row>
    <row r="176" spans="1:12" ht="15" customHeight="1">
      <c r="A176" s="107"/>
      <c r="B176" s="107" t="str">
        <f>IFERROR(VLOOKUP(D176,DB!A:K,11,0),"")</f>
        <v/>
      </c>
      <c r="C176" s="89"/>
      <c r="D176" s="87"/>
      <c r="E176" s="90"/>
      <c r="F176" s="91"/>
      <c r="G176" s="92">
        <f t="shared" ca="1" si="2"/>
        <v>45997.516336921297</v>
      </c>
      <c r="H176" s="91"/>
      <c r="I176" s="107" t="str">
        <f>IFERROR(VLOOKUP(D176,DB!A:F,6,0),"")</f>
        <v/>
      </c>
      <c r="J176" s="107" t="str">
        <f>IFERROR(VLOOKUP(D176,DB!A:G,7,0),"")</f>
        <v/>
      </c>
      <c r="K176" s="93"/>
      <c r="L176" s="87" t="str">
        <f>IFERROR(VLOOKUP(D176,DB!A:I,9,0),"")</f>
        <v/>
      </c>
    </row>
  </sheetData>
  <dataValidations count="2">
    <dataValidation allowBlank="1" showInputMessage="1" showErrorMessage="1" sqref="E1" xr:uid="{A4F81451-56CC-4543-9497-104C4E44EE4B}"/>
    <dataValidation type="list" allowBlank="1" showInputMessage="1" showErrorMessage="1" sqref="E2:E17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9"/>
  <sheetViews>
    <sheetView workbookViewId="0">
      <selection activeCell="C6" sqref="C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39123</v>
      </c>
      <c r="B2" s="37" t="str">
        <f>IFERROR(VLOOKUP(D2,DB!A:K,11,0),"")</f>
        <v>R5</v>
      </c>
      <c r="C2" s="37">
        <v>3</v>
      </c>
      <c r="D2" s="100" t="s">
        <v>36085</v>
      </c>
      <c r="E2" s="37" t="s">
        <v>39106</v>
      </c>
      <c r="F2" s="38">
        <v>45891.832060185188</v>
      </c>
      <c r="G2" s="102">
        <f ca="1">IFERROR(NOW()-F2,"")</f>
        <v>105.68427673610859</v>
      </c>
      <c r="H2" s="38">
        <v>45891.790393518517</v>
      </c>
      <c r="I2" s="37" t="str">
        <f>IFERROR(VLOOKUP(D2,DB!A:F,6,0),"")</f>
        <v>Generator-SG</v>
      </c>
      <c r="J2" s="37" t="str">
        <f>IFERROR(VLOOKUP(D2,DB!A:G,7,0),"")</f>
        <v>Vandalized</v>
      </c>
      <c r="K2" s="37" t="s">
        <v>39124</v>
      </c>
      <c r="L2" s="37" t="str">
        <f>IFERROR(VLOOKUP(D2,DB!A:I,9,0),"")</f>
        <v>Latis</v>
      </c>
      <c r="M2" s="99"/>
    </row>
    <row r="3" spans="1:13" s="39" customFormat="1" ht="30.75">
      <c r="A3" s="37" t="s">
        <v>39125</v>
      </c>
      <c r="B3" s="37" t="str">
        <f>IFERROR(VLOOKUP(D3,DB!A:K,11,0),"")</f>
        <v>R5</v>
      </c>
      <c r="C3" s="37">
        <v>1</v>
      </c>
      <c r="D3" s="37" t="s">
        <v>33407</v>
      </c>
      <c r="E3" s="37" t="s">
        <v>39109</v>
      </c>
      <c r="F3" s="38">
        <v>45926.188877314817</v>
      </c>
      <c r="G3" s="102">
        <f t="shared" ref="G3" ca="1" si="0">IFERROR(NOW()-F3,"")</f>
        <v>71.327459606480261</v>
      </c>
      <c r="H3" s="38">
        <v>45926.158159722225</v>
      </c>
      <c r="I3" s="37" t="str">
        <f>IFERROR(VLOOKUP(D3,DB!A:F,6,0),"")</f>
        <v>SCECO</v>
      </c>
      <c r="J3" s="37" t="str">
        <f>IFERROR(VLOOKUP(D3,DB!A:G,7,0),"")</f>
        <v>Good</v>
      </c>
      <c r="K3" s="37" t="s">
        <v>39126</v>
      </c>
      <c r="L3" s="37" t="str">
        <f>IFERROR(VLOOKUP(D3,DB!A:I,9,0),"")</f>
        <v>Latis</v>
      </c>
      <c r="M3" s="99"/>
    </row>
    <row r="4" spans="1:13" s="39" customFormat="1" ht="45.75" customHeight="1">
      <c r="A4" s="103" t="s">
        <v>39127</v>
      </c>
      <c r="B4" s="103" t="str">
        <f>IFERROR(VLOOKUP(D4,DB!A:K,11,0),"")</f>
        <v>R5</v>
      </c>
      <c r="C4" s="103">
        <v>1</v>
      </c>
      <c r="D4" s="103" t="s">
        <v>34832</v>
      </c>
      <c r="E4" s="103" t="s">
        <v>39109</v>
      </c>
      <c r="F4" s="104">
        <v>45948.661111111112</v>
      </c>
      <c r="G4" s="105">
        <f t="shared" ref="G4" ca="1" si="1">IFERROR(NOW()-F4,"")</f>
        <v>48.855225810184493</v>
      </c>
      <c r="H4" s="104">
        <v>45948.661111111112</v>
      </c>
      <c r="I4" s="103" t="str">
        <f>IFERROR(VLOOKUP(D4,DB!A:F,6,0),"")</f>
        <v>SCECO</v>
      </c>
      <c r="J4" s="103" t="str">
        <f>IFERROR(VLOOKUP(D4,DB!A:G,7,0),"")</f>
        <v>Dead</v>
      </c>
      <c r="K4" s="103" t="s">
        <v>39128</v>
      </c>
      <c r="L4" s="103" t="str">
        <f>IFERROR(VLOOKUP(D4,DB!A:I,9,0),"")</f>
        <v>Latis</v>
      </c>
    </row>
    <row r="5" spans="1:13" s="39" customFormat="1" ht="30.75">
      <c r="A5" s="103" t="s">
        <v>39129</v>
      </c>
      <c r="B5" s="103" t="str">
        <f>IFERROR(VLOOKUP(D5,DB!A:K,11,0),"")</f>
        <v>R5</v>
      </c>
      <c r="C5" s="103">
        <v>1</v>
      </c>
      <c r="D5" s="103" t="s">
        <v>36592</v>
      </c>
      <c r="E5" s="103" t="s">
        <v>39106</v>
      </c>
      <c r="F5" s="104">
        <v>45981.373298611114</v>
      </c>
      <c r="G5" s="105">
        <f ca="1">IFERROR(NOW()-F5,"")</f>
        <v>16.143038310183329</v>
      </c>
      <c r="H5" s="132">
        <v>45981.360798611109</v>
      </c>
      <c r="I5" s="103" t="str">
        <f>IFERROR(VLOOKUP(D5,DB!A:F,6,0),"")</f>
        <v>SCECO</v>
      </c>
      <c r="J5" s="103" t="str">
        <f>IFERROR(VLOOKUP(D5,DB!A:G,7,0),"")</f>
        <v>Dead</v>
      </c>
      <c r="K5" s="103" t="s">
        <v>39130</v>
      </c>
      <c r="L5" s="103" t="str">
        <f>IFERROR(VLOOKUP(D5,DB!A:I,9,0),"")</f>
        <v>Latis</v>
      </c>
    </row>
    <row r="6" spans="1:13">
      <c r="A6" s="37" t="s">
        <v>39131</v>
      </c>
      <c r="B6" s="37" t="str">
        <f>IFERROR(VLOOKUP(D6,DB!A:K,11,0),"")</f>
        <v>R5</v>
      </c>
      <c r="C6" s="37">
        <v>1</v>
      </c>
      <c r="D6" s="37" t="s">
        <v>38181</v>
      </c>
      <c r="E6" s="37" t="s">
        <v>39106</v>
      </c>
      <c r="F6" s="38">
        <v>45997.482916666668</v>
      </c>
      <c r="G6" s="131">
        <f t="shared" ref="G6:G9" ca="1" si="2">IFERROR(NOW()-F6,"")</f>
        <v>3.3420254629163537E-2</v>
      </c>
      <c r="H6" s="38">
        <v>45997.477361111109</v>
      </c>
      <c r="I6" s="37" t="str">
        <f>IFERROR(VLOOKUP(D6,DB!A:F,6,0),"")</f>
        <v>SCECO</v>
      </c>
      <c r="J6" s="37" t="str">
        <f>IFERROR(VLOOKUP(D6,DB!A:G,7,0),"")</f>
        <v>Haj Removal</v>
      </c>
      <c r="K6" s="37" t="s">
        <v>39132</v>
      </c>
      <c r="L6" s="37" t="str">
        <f>IFERROR(VLOOKUP(D6,DB!A:I,9,0),"")</f>
        <v>Latis</v>
      </c>
    </row>
    <row r="7" spans="1:13">
      <c r="A7" s="37" t="s">
        <v>39133</v>
      </c>
      <c r="B7" s="37" t="str">
        <f>IFERROR(VLOOKUP(D7,DB!A:K,11,0),"")</f>
        <v>R5</v>
      </c>
      <c r="C7" s="37">
        <v>1</v>
      </c>
      <c r="D7" s="37" t="s">
        <v>33367</v>
      </c>
      <c r="E7" s="37" t="s">
        <v>39106</v>
      </c>
      <c r="F7" s="38">
        <v>45997.490694444445</v>
      </c>
      <c r="G7" s="131">
        <f t="shared" ca="1" si="2"/>
        <v>2.5642476852226537E-2</v>
      </c>
      <c r="H7" s="38">
        <v>45997.459444444445</v>
      </c>
      <c r="I7" s="37" t="str">
        <f>IFERROR(VLOOKUP(D7,DB!A:F,6,0),"")</f>
        <v>SCECO</v>
      </c>
      <c r="J7" s="37" t="str">
        <f>IFERROR(VLOOKUP(D7,DB!A:G,7,0),"")</f>
        <v>Dead</v>
      </c>
      <c r="K7" s="37" t="s">
        <v>39134</v>
      </c>
      <c r="L7" s="37" t="str">
        <f>IFERROR(VLOOKUP(D7,DB!A:I,9,0),"")</f>
        <v>Latis</v>
      </c>
    </row>
    <row r="8" spans="1:13">
      <c r="A8" s="37"/>
      <c r="B8" s="37" t="str">
        <f>IFERROR(VLOOKUP(D8,DB!A:K,11,0),"")</f>
        <v/>
      </c>
      <c r="C8" s="37"/>
      <c r="D8" s="37"/>
      <c r="E8" s="37"/>
      <c r="F8" s="38"/>
      <c r="G8" s="131">
        <f t="shared" ca="1" si="2"/>
        <v>45997.516336921297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2"/>
        <v>45997.516336921297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ref="G10:G41" ca="1" si="3">IFERROR(NOW()-F10,"")</f>
        <v>45997.516336921297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45997.516336921297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45997.516336921297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45997.516336921297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45997.516336921297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45997.516336921297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45997.516336921297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45997.516336921297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45997.516336921297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45997.516336921297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45997.516336921297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45997.516336921297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45997.516336921297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45997.516336921297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45997.516336921297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45997.516336921297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45997.516336921297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45997.516336921297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45997.516336921297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45997.516336921297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45997.516336921297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45997.516336921297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45997.516336921297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45997.516336921297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45997.516336921297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t="shared" ca="1" si="3"/>
        <v>45997.516336921297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t="shared" ca="1" si="3"/>
        <v>45997.516336921297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t="shared" ca="1" si="3"/>
        <v>45997.516336921297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t="shared" ca="1" si="3"/>
        <v>45997.516336921297</v>
      </c>
      <c r="H38" s="38"/>
      <c r="I38" s="37" t="str">
        <f>IFERROR(VLOOKUP(D38,DB!A:F,6,0),"")</f>
        <v/>
      </c>
      <c r="J38" s="37" t="str">
        <f>IFERROR(VLOOKUP(D38,DB!A:G,7,0),"")</f>
        <v/>
      </c>
      <c r="K38" s="37"/>
      <c r="L38" s="37" t="str">
        <f>IFERROR(VLOOKUP(D38,DB!A:I,9,0),"")</f>
        <v/>
      </c>
    </row>
    <row r="39" spans="1:12">
      <c r="A39" s="146"/>
      <c r="B39" s="146" t="str">
        <f>IFERROR(VLOOKUP(D39,DB!A:K,11,0),"")</f>
        <v/>
      </c>
      <c r="C39" s="146"/>
      <c r="D39" s="146"/>
      <c r="E39" s="146"/>
      <c r="F39" s="147"/>
      <c r="G39" s="148">
        <f t="shared" ca="1" si="3"/>
        <v>45997.516336921297</v>
      </c>
      <c r="H39" s="147"/>
      <c r="I39" s="146" t="str">
        <f>IFERROR(VLOOKUP(D39,DB!A:F,6,0),"")</f>
        <v/>
      </c>
      <c r="J39" s="146" t="str">
        <f>IFERROR(VLOOKUP(D39,DB!A:G,7,0),"")</f>
        <v/>
      </c>
      <c r="K39" s="146"/>
      <c r="L39" s="146" t="str">
        <f>IFERROR(VLOOKUP(D39,DB!A:I,9,0),"")</f>
        <v/>
      </c>
    </row>
  </sheetData>
  <dataValidations count="2">
    <dataValidation allowBlank="1" showInputMessage="1" showErrorMessage="1" sqref="E1" xr:uid="{920C6338-E771-4DAE-8C89-92A9093EA4DE}"/>
    <dataValidation type="list" allowBlank="1" showInputMessage="1" showErrorMessage="1" sqref="E2:E3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2"/>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39135</v>
      </c>
      <c r="B2" s="115" t="str">
        <f>IFERROR(VLOOKUP(D2,DB!A:K,11,0),"")</f>
        <v>R6</v>
      </c>
      <c r="C2" s="116">
        <v>5</v>
      </c>
      <c r="D2" s="115" t="s">
        <v>28419</v>
      </c>
      <c r="E2" s="138" t="s">
        <v>39106</v>
      </c>
      <c r="F2" s="117">
        <v>45997.399178240739</v>
      </c>
      <c r="G2" s="72">
        <f t="shared" ref="G2:G46" ca="1" si="0">IFERROR(NOW()-F2,"-")</f>
        <v>0.11715868055762257</v>
      </c>
      <c r="H2" s="117">
        <v>45997.399178240739</v>
      </c>
      <c r="I2" s="115" t="str">
        <f>IFERROR(VLOOKUP(D2,DB!A:F,6,0),"")</f>
        <v>SCECO</v>
      </c>
      <c r="J2" s="115" t="str">
        <f>IFERROR(VLOOKUP(D2,DB!A:G,7,0),"")</f>
        <v>Dead</v>
      </c>
      <c r="K2" s="118" t="s">
        <v>39136</v>
      </c>
      <c r="L2" s="133" t="str">
        <f>IFERROR(VLOOKUP(D2,DB!A:I,9,0),"")</f>
        <v>Latis</v>
      </c>
    </row>
    <row r="3" spans="1:16382" ht="31.5" customHeight="1">
      <c r="A3" s="114"/>
      <c r="B3" s="115" t="str">
        <f>IFERROR(VLOOKUP(D3,DB!A:K,11,0),"")</f>
        <v/>
      </c>
      <c r="C3" s="116"/>
      <c r="D3" s="115"/>
      <c r="E3" s="138"/>
      <c r="F3" s="117"/>
      <c r="G3" s="72">
        <f t="shared" ca="1" si="0"/>
        <v>45997.516336921297</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45997.516336921297</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45997.516336921297</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45997.516336921297</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45997.516336921297</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45997.516336921297</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45997.516336921297</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45997.516336921297</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45997.516336921297</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45997.516336921297</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45997.516336921297</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45997.516336921297</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45997.516336921297</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45997.516336921297</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45997.516336921297</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45997.516336921297</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45997.516336921297</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45997.516336921297</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45997.516336921297</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45997.516336921297</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45997.516336921297</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45997.516336921297</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45997.516336921297</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45997.516336921297</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45997.516336921297</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45997.516336921297</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45997.516336921297</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45997.516336921297</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45997.516336921297</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45997.516336921297</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45997.516336921297</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45997.516336921297</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45997.516336921297</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45997.516336921297</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45997.516336921297</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45997.516336921297</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45997.516336921297</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45997.516336921297</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45997.516336921297</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0"/>
        <v>45997.516336921297</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0"/>
        <v>45997.516336921297</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0"/>
        <v>45997.516336921297</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0"/>
        <v>45997.516336921297</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0"/>
        <v>45997.516336921297</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ref="G47:G110" ca="1" si="1">IFERROR(NOW()-F47,"-")</f>
        <v>45997.516336921297</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45997.516336921297</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45997.516336921297</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45997.516336921297</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45997.516336921297</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45997.516336921297</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45997.516336921297</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45997.516336921297</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45997.516336921297</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45997.516336921297</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45997.516336921297</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45997.516336921297</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45997.516336921297</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45997.516336921297</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45997.516336921297</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45997.516336921297</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45997.516336921297</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45997.516336921297</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45997.516336921297</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45997.516336921297</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45997.516336921297</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45997.516336921297</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45997.516336921297</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45997.516336921297</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45997.516336921297</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45997.516336921297</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45997.516336921297</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45997.516336921297</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45997.516336921297</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45997.516336921297</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45997.516336921297</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45997.516336921297</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45997.516336921297</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45997.516336921297</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45997.516336921297</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45997.516336921297</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45997.516336921297</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45997.516336921297</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45997.516336921297</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45997.516336921297</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45997.516336921297</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45997.516336921297</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45997.516336921297</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45997.516336921297</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45997.516336921297</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45997.516336921297</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45997.516336921297</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45997.516336921297</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45997.516336921297</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45997.516336921297</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45997.516336921297</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45997.516336921297</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45997.516336921297</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45997.516336921297</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45997.516336921297</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45997.516336921297</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45997.516336921297</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45997.516336921297</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45997.516336921297</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1"/>
        <v>45997.516336921297</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1"/>
        <v>45997.516336921297</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1"/>
        <v>45997.516336921297</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1"/>
        <v>45997.516336921297</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1"/>
        <v>45997.516336921297</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ref="G111:G174" ca="1" si="2">IFERROR(NOW()-F111,"-")</f>
        <v>45997.516336921297</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45997.516336921297</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45997.516336921297</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45997.516336921297</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45997.516336921297</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45997.516336921297</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45997.516336921297</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45997.516336921297</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45997.516336921297</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45997.516336921297</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45997.516336921297</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45997.516336921297</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45997.516336921297</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45997.516336921297</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45997.516336921297</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45997.516336921297</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45997.516336921297</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45997.516336921297</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45997.516336921297</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45997.516336921297</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45997.516336921297</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45997.516336921297</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45997.516336921297</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45997.516336921297</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45997.516336921297</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45997.516336921297</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45997.516336921297</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45997.516336921297</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45997.516336921297</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45997.516336921297</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45997.516336921297</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45997.516336921297</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45997.516336921297</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45997.516336921297</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45997.516336921297</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45997.516336921297</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45997.516336921297</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45997.516336921297</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45997.516336921297</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45997.516336921297</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45997.516336921297</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45997.516336921297</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45997.516336921297</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45997.516336921297</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45997.516336921297</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45997.516336921297</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45997.516336921297</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45997.516336921297</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45997.516336921297</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45997.516336921297</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45997.516336921297</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45997.516336921297</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45997.516336921297</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45997.516336921297</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45997.516336921297</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45997.516336921297</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45997.516336921297</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45997.516336921297</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45997.516336921297</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2"/>
        <v>45997.516336921297</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2"/>
        <v>45997.516336921297</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2"/>
        <v>45997.516336921297</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2"/>
        <v>45997.516336921297</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2"/>
        <v>45997.516336921297</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ref="G175:G238" ca="1" si="3">IFERROR(NOW()-F175,"-")</f>
        <v>45997.516336921297</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45997.516336921297</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45997.516336921297</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45997.516336921297</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45997.516336921297</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45997.516336921297</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45997.516336921297</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45997.516336921297</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45997.516336921297</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45997.516336921297</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45997.516336921297</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45997.516336921297</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45997.516336921297</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45997.516336921297</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45997.516336921297</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45997.516336921297</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45997.516336921297</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45997.516336921297</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45997.516336921297</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45997.516336921297</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45997.516336921297</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45997.516336921297</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45997.516336921297</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45997.516336921297</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45997.516336921297</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45997.516336921297</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45997.516336921297</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45997.516336921297</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45997.516336921297</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45997.516336921297</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45997.516336921297</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45997.516336921297</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45997.516336921297</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45997.516336921297</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45997.516336921297</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45997.516336921297</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45997.516336921297</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45997.516336921297</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45997.516336921297</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45997.516336921297</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45997.516336921297</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45997.516336921297</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45997.516336921297</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45997.516336921297</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45997.516336921297</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45997.516336921297</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45997.516336921297</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45997.516336921297</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45997.516336921297</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45997.516336921297</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45997.516336921297</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45997.516336921297</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45997.516336921297</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45997.516336921297</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45997.516336921297</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45997.516336921297</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45997.516336921297</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45997.516336921297</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45997.516336921297</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3"/>
        <v>45997.516336921297</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3"/>
        <v>45997.516336921297</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3"/>
        <v>45997.516336921297</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3"/>
        <v>45997.516336921297</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3"/>
        <v>45997.516336921297</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ref="G239:G302" ca="1" si="4">IFERROR(NOW()-F239,"-")</f>
        <v>45997.516336921297</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45997.516336921297</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45997.516336921297</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45997.516336921297</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45997.516336921297</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45997.516336921297</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45997.516336921297</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45997.516336921297</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45997.516336921297</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45997.516336921297</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45997.516336921297</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45997.516336921297</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45997.516336921297</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45997.516336921297</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45997.516336921297</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45997.516336921297</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45997.516336921297</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45997.516336921297</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45997.516336921297</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45997.516336921297</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45997.516336921297</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45997.516336921297</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45997.516336921297</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45997.516336921297</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45997.516336921297</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45997.516336921297</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45997.516336921297</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45997.516336921297</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45997.516336921297</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45997.516336921297</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45997.516336921297</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45997.516336921297</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45997.516336921297</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45997.516336921297</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45997.516336921297</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45997.516336921297</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45997.516336921297</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45997.516336921297</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45997.516336921297</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45997.516336921297</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45997.516336921297</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45997.516336921297</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45997.516336921297</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45997.516336921297</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45997.516336921297</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45997.516336921297</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45997.516336921297</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45997.516336921297</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45997.516336921297</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45997.516336921297</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45997.516336921297</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45997.516336921297</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45997.516336921297</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45997.516336921297</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45997.516336921297</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45997.516336921297</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45997.516336921297</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45997.516336921297</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45997.516336921297</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4"/>
        <v>45997.516336921297</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4"/>
        <v>45997.516336921297</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4"/>
        <v>45997.516336921297</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4"/>
        <v>45997.516336921297</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4"/>
        <v>45997.516336921297</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ref="G303:G366" ca="1" si="5">IFERROR(NOW()-F303,"-")</f>
        <v>45997.516336921297</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45997.516336921297</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45997.516336921297</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45997.516336921297</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45997.516336921297</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45997.516336921297</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45997.516336921297</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45997.516336921297</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45997.516336921297</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45997.516336921297</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45997.516336921297</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45997.516336921297</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45997.516336921297</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45997.516336921297</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45997.516336921297</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45997.516336921297</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45997.516336921297</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45997.516336921297</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45997.516336921297</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45997.516336921297</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45997.516336921297</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45997.516336921297</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45997.516336921297</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45997.516336921297</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45997.516336921297</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45997.516336921297</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45997.516336921297</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45997.516336921297</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45997.516336921297</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45997.516336921297</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45997.516336921297</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45997.516336921297</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45997.516336921297</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45997.516336921297</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45997.516336921297</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45997.516336921297</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45997.516336921297</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45997.516336921297</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45997.516336921297</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45997.516336921297</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45997.516336921297</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45997.516336921297</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45997.516336921297</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45997.516336921297</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45997.516336921297</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45997.516336921297</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45997.516336921297</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45997.516336921297</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45997.516336921297</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45997.516336921297</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45997.516336921297</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45997.516336921297</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45997.516336921297</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45997.516336921297</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45997.516336921297</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45997.516336921297</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45997.516336921297</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45997.516336921297</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45997.516336921297</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5"/>
        <v>45997.516336921297</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5"/>
        <v>45997.516336921297</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5"/>
        <v>45997.516336921297</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5"/>
        <v>45997.516336921297</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5"/>
        <v>45997.516336921297</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ref="G367:G430" ca="1" si="6">IFERROR(NOW()-F367,"-")</f>
        <v>45997.516336921297</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45997.516336921297</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45997.516336921297</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45997.516336921297</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45997.516336921297</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45997.516336921297</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45997.516336921297</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45997.516336921297</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45997.516336921297</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45997.516336921297</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45997.516336921297</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45997.516336921297</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45997.516336921297</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45997.516336921297</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45997.516336921297</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45997.516336921297</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45997.516336921297</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45997.516336921297</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45997.516336921297</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45997.516336921297</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45997.516336921297</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45997.516336921297</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45997.516336921297</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45997.516336921297</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45997.516336921297</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45997.516336921297</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45997.516336921297</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45997.516336921297</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45997.516336921297</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45997.516336921297</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45997.516336921297</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45997.516336921297</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45997.516336921297</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45997.516336921297</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45997.516336921297</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45997.516336921297</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45997.516336921297</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45997.516336921297</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45997.516336921297</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45997.516336921297</v>
      </c>
      <c r="H406" s="117"/>
      <c r="I406" s="115" t="str">
        <f>IFERROR(VLOOKUP(D406,DB!A:F,6,0),"")</f>
        <v/>
      </c>
      <c r="J406" s="115" t="str">
        <f>IFERROR(VLOOKUP(D406,DB!A:G,7,0),"")</f>
        <v/>
      </c>
      <c r="K406" s="118"/>
      <c r="L406" s="133" t="str">
        <f>IFERROR(VLOOKUP(D406,DB!A:I,9,0),"")</f>
        <v/>
      </c>
    </row>
    <row r="407" spans="1:12" ht="31.5" customHeight="1">
      <c r="A407" s="114"/>
      <c r="B407" s="115" t="str">
        <f>IFERROR(VLOOKUP(D407,DB!A:K,11,0),"")</f>
        <v/>
      </c>
      <c r="C407" s="116"/>
      <c r="D407" s="115"/>
      <c r="E407" s="138"/>
      <c r="F407" s="117"/>
      <c r="G407" s="72">
        <f t="shared" ca="1" si="6"/>
        <v>45997.516336921297</v>
      </c>
      <c r="H407" s="117"/>
      <c r="I407" s="115" t="str">
        <f>IFERROR(VLOOKUP(D407,DB!A:F,6,0),"")</f>
        <v/>
      </c>
      <c r="J407" s="115" t="str">
        <f>IFERROR(VLOOKUP(D407,DB!A:G,7,0),"")</f>
        <v/>
      </c>
      <c r="K407" s="118"/>
      <c r="L407" s="133" t="str">
        <f>IFERROR(VLOOKUP(D407,DB!A:I,9,0),"")</f>
        <v/>
      </c>
    </row>
    <row r="408" spans="1:12" ht="31.5" customHeight="1">
      <c r="A408" s="114"/>
      <c r="B408" s="115" t="str">
        <f>IFERROR(VLOOKUP(D408,DB!A:K,11,0),"")</f>
        <v/>
      </c>
      <c r="C408" s="116"/>
      <c r="D408" s="115"/>
      <c r="E408" s="138"/>
      <c r="F408" s="117"/>
      <c r="G408" s="72">
        <f t="shared" ca="1" si="6"/>
        <v>45997.516336921297</v>
      </c>
      <c r="H408" s="117"/>
      <c r="I408" s="115" t="str">
        <f>IFERROR(VLOOKUP(D408,DB!A:F,6,0),"")</f>
        <v/>
      </c>
      <c r="J408" s="115" t="str">
        <f>IFERROR(VLOOKUP(D408,DB!A:G,7,0),"")</f>
        <v/>
      </c>
      <c r="K408" s="118"/>
      <c r="L408" s="133" t="str">
        <f>IFERROR(VLOOKUP(D408,DB!A:I,9,0),"")</f>
        <v/>
      </c>
    </row>
    <row r="409" spans="1:12" ht="31.5" customHeight="1">
      <c r="A409" s="114"/>
      <c r="B409" s="115" t="str">
        <f>IFERROR(VLOOKUP(D409,DB!A:K,11,0),"")</f>
        <v/>
      </c>
      <c r="C409" s="116"/>
      <c r="D409" s="115"/>
      <c r="E409" s="138"/>
      <c r="F409" s="117"/>
      <c r="G409" s="72">
        <f t="shared" ca="1" si="6"/>
        <v>45997.516336921297</v>
      </c>
      <c r="H409" s="117"/>
      <c r="I409" s="115" t="str">
        <f>IFERROR(VLOOKUP(D409,DB!A:F,6,0),"")</f>
        <v/>
      </c>
      <c r="J409" s="115" t="str">
        <f>IFERROR(VLOOKUP(D409,DB!A:G,7,0),"")</f>
        <v/>
      </c>
      <c r="K409" s="118"/>
      <c r="L409" s="133" t="str">
        <f>IFERROR(VLOOKUP(D409,DB!A:I,9,0),"")</f>
        <v/>
      </c>
    </row>
    <row r="410" spans="1:12" ht="31.5" customHeight="1">
      <c r="A410" s="114"/>
      <c r="B410" s="115" t="str">
        <f>IFERROR(VLOOKUP(D410,DB!A:K,11,0),"")</f>
        <v/>
      </c>
      <c r="C410" s="116"/>
      <c r="D410" s="115"/>
      <c r="E410" s="138"/>
      <c r="F410" s="117"/>
      <c r="G410" s="72">
        <f t="shared" ca="1" si="6"/>
        <v>45997.516336921297</v>
      </c>
      <c r="H410" s="117"/>
      <c r="I410" s="115" t="str">
        <f>IFERROR(VLOOKUP(D410,DB!A:F,6,0),"")</f>
        <v/>
      </c>
      <c r="J410" s="115" t="str">
        <f>IFERROR(VLOOKUP(D410,DB!A:G,7,0),"")</f>
        <v/>
      </c>
      <c r="K410" s="118"/>
      <c r="L410" s="133" t="str">
        <f>IFERROR(VLOOKUP(D410,DB!A:I,9,0),"")</f>
        <v/>
      </c>
    </row>
    <row r="411" spans="1:12" ht="31.5" customHeight="1">
      <c r="A411" s="114"/>
      <c r="B411" s="115" t="str">
        <f>IFERROR(VLOOKUP(D411,DB!A:K,11,0),"")</f>
        <v/>
      </c>
      <c r="C411" s="116"/>
      <c r="D411" s="115"/>
      <c r="E411" s="138"/>
      <c r="F411" s="117"/>
      <c r="G411" s="72">
        <f t="shared" ca="1" si="6"/>
        <v>45997.516336921297</v>
      </c>
      <c r="H411" s="117"/>
      <c r="I411" s="115" t="str">
        <f>IFERROR(VLOOKUP(D411,DB!A:F,6,0),"")</f>
        <v/>
      </c>
      <c r="J411" s="115" t="str">
        <f>IFERROR(VLOOKUP(D411,DB!A:G,7,0),"")</f>
        <v/>
      </c>
      <c r="K411" s="118"/>
      <c r="L411" s="133" t="str">
        <f>IFERROR(VLOOKUP(D411,DB!A:I,9,0),"")</f>
        <v/>
      </c>
    </row>
    <row r="412" spans="1:12" ht="31.5" customHeight="1">
      <c r="A412" s="139"/>
      <c r="B412" s="140" t="str">
        <f>IFERROR(VLOOKUP(D412,DB!A:K,11,0),"")</f>
        <v/>
      </c>
      <c r="C412" s="141"/>
      <c r="D412" s="140"/>
      <c r="E412" s="138"/>
      <c r="F412" s="142"/>
      <c r="G412" s="143">
        <f t="shared" ca="1" si="6"/>
        <v>45997.516336921297</v>
      </c>
      <c r="H412" s="142"/>
      <c r="I412" s="140" t="str">
        <f>IFERROR(VLOOKUP(D412,DB!A:F,6,0),"")</f>
        <v/>
      </c>
      <c r="J412" s="140" t="str">
        <f>IFERROR(VLOOKUP(D412,DB!A:G,7,0),"")</f>
        <v/>
      </c>
      <c r="K412" s="144"/>
      <c r="L412" s="145" t="str">
        <f>IFERROR(VLOOKUP(D412,DB!A:I,9,0),"")</f>
        <v/>
      </c>
    </row>
  </sheetData>
  <dataValidations count="2">
    <dataValidation allowBlank="1" showInputMessage="1" showErrorMessage="1" sqref="E1" xr:uid="{9E1BC488-8814-4F8A-8DBE-742B3278AB71}"/>
    <dataValidation type="list" allowBlank="1" showInputMessage="1" showErrorMessage="1" sqref="E2:E41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2025-12-06T09:25:32Z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