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309" documentId="120_S{2AC9BD13-BADA-5192-A53E-5A8FF88502F6}" xr6:coauthVersionLast="47" xr6:coauthVersionMax="47" xr10:uidLastSave="{95ECB22B-FED0-4EF1-848C-3AFB38F62FC3}"/>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<sst xmlns="http://schemas.openxmlformats.org/spreadsheetml/2006/main" count="180266" uniqueCount="39118">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</sst>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74" dataDxfId="173" headerRowBorderDxfId="171" tableBorderDxfId="172" totalsRowBorderDxfId="170">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8" totalsRowShown="0" headerRowDxfId="48" dataDxfId="47" headerRowBorderDxfId="45" tableBorderDxfId="46" totalsRowBorderDxfId="44">
  <autoFilter ref="A1:L4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4" totalsRowShown="0" headerRowDxfId="15" dataDxfId="14" headerRowBorderDxfId="12" tableBorderDxfId="13">
  <autoFilter ref="A1:L4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318.63648969907081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45981.584915624997</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45981.584915624997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45981.584915624997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45981.584915624997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45981.584915624997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45981.584915624997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45981.584915624997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45981.584915624997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45981.584915624997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45981.584915624997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45981.584915624997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45981.584915624997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45981.584915624997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45981.584915624997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45981.584915624997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45981.584915624997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45981.584915624997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45981.584915624997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45981.584915624997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45981.584915624997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45981.584915624997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45981.584915624997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45981.584915624997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45981.584915624997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45981.584915624997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45981.584915624997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45981.584915624997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45981.584915624997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45981.584915624997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45981.584915624997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45981.584915624997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45981.584915624997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45981.584915624997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45981.584915624997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45981.584915624997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45981.584915624997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45981.584915624997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45981.584915624997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45981.584915624997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45981.584915624997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45981.584915624997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45981.584915624997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45981.584915624997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45981.584915624997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45981.584915624997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45981.584915624997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45981.584915624997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45981.584915624997</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45981.584915624997</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45981.584915624997</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45981.584915624997</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45981.584915624997</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45981.584915624997</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45981.584915624997</v>
      </c>
      <c r="H56" s="143"/>
      <c r="I56" s="141" t="str">
        <f>IFERROR(VLOOKUP(D56,DB!A:F,6,0),"")</f>
        <v/>
      </c>
      <c r="J56" s="141" t="str">
        <f>IFERROR(VLOOKUP(D56,DB!A:G,7,0),"")</f>
        <v/>
      </c>
      <c r="K56" s="145"/>
      <c r="L56" s="146" t="str">
        <f>IFERROR(VLOOKUP(D56,DB!A:I,9,0),"")</f>
        <v/>
      </c>
    </row>
    <row r="57" spans="1:12" ht="15" customHeight="1">
      <c r="A57" s="147"/>
      <c r="B57" s="134" t="str">
        <f>IFERROR(VLOOKUP(D57,DB!A:K,11,0),"")</f>
        <v/>
      </c>
      <c r="C57" s="134"/>
      <c r="D57" s="148"/>
      <c r="E57" s="135"/>
      <c r="F57" s="136"/>
      <c r="G57" s="137">
        <f ca="1">IFERROR(NOW()-F57,"-")</f>
        <v>45981.584915624997</v>
      </c>
      <c r="H57" s="136"/>
      <c r="I57" s="134" t="str">
        <f>IFERROR(VLOOKUP(D57,DB!A:F,6,0),"")</f>
        <v/>
      </c>
      <c r="J57" s="134" t="str">
        <f>IFERROR(VLOOKUP(D57,DB!A:G,7,0),"")</f>
        <v/>
      </c>
      <c r="K57" s="138"/>
      <c r="L57" s="139" t="str">
        <f>IFERROR(VLOOKUP(D57,DB!A:I,9,0),"")</f>
        <v/>
      </c>
    </row>
  </sheetData>
  <customSheetViews>
    <customSheetView guid="{F6042A99-DD27-4453-835D-0834D95730CC}" filter="1" showAutoFilter="1">
      <pageMargins left="0" right="0" top="0" bottom="0" header="0" footer="0"/>
      <autoFilter ref="B1:M1" xr:uid="{813B264A-4C5C-49A4-BC23-916123050C23}"/>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workbookViewId="0">
      <pane ySplit="1" topLeftCell="J9"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156.58507766203547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45981.584915624997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45981.584915624997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45981.584915624997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45981.584915624997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45981.584915624997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45981.584915624997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45981.584915624997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45981.584915624997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45981.584915624997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45981.584915624997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45981.584915624997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45981.584915624997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45981.584915624997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45981.584915624997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45981.584915624997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45981.584915624997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45981.584915624997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45981.584915624997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45981.584915624997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45981.584915624997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45981.584915624997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45981.584915624997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45981.584915624997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45981.584915624997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45981.584915624997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45981.584915624997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45981.584915624997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45981.584915624997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45981.584915624997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45981.584915624997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45981.584915624997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45981.584915624997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45981.584915624997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45981.584915624997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45981.584915624997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45981.584915624997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45981.584915624997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45981.584915624997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45981.584915624997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45981.584915624997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45981.584915624997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45981.584915624997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45981.584915624997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45981.584915624997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45981.584915624997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45981.584915624997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45981.584915624997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45981.584915624997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45981.584915624997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45981.584915624997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45981.584915624997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45981.584915624997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45981.584915624997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45981.584915624997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45981.584915624997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45981.584915624997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45981.584915624997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45981.584915624997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45981.584915624997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45981.584915624997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45981.584915624997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45981.584915624997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45981.584915624997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45981.584915624997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45981.584915624997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45981.584915624997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45981.584915624997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45981.584915624997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45981.584915624997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45981.584915624997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45981.584915624997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45981.584915624997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45981.584915624997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45981.584915624997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45981.584915624997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45981.584915624997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45981.584915624997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45981.584915624997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45981.584915624997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45981.584915624997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45981.584915624997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45981.584915624997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45981.584915624997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45981.584915624997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45981.584915624997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45981.584915624997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45981.584915624997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45981.584915624997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45981.584915624997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45981.584915624997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45981.584915624997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45981.584915624997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45981.584915624997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45981.584915624997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45981.584915624997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45981.584915624997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45981.584915624997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45981.584915624997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45981.584915624997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45981.584915624997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45981.584915624997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45981.584915624997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45981.584915624997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45981.584915624997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45981.584915624997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45981.584915624997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45981.584915624997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45981.584915624997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45981.584915624997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45981.584915624997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45981.584915624997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45981.584915624997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45981.584915624997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45981.584915624997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45981.584915624997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45981.584915624997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45981.584915624997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45981.584915624997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45981.584915624997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45981.584915624997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45981.584915624997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45981.584915624997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45981.584915624997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45981.584915624997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45981.584915624997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45981.584915624997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45981.584915624997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45981.584915624997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45981.584915624997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45981.584915624997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45981.584915624997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45981.584915624997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45981.584915624997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45981.584915624997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45981.584915624997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45981.584915624997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45981.584915624997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45981.584915624997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45981.584915624997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45981.584915624997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45981.584915624997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45981.584915624997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45981.584915624997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45981.584915624997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45981.584915624997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45981.584915624997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45981.584915624997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45981.584915624997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45981.584915624997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45981.584915624997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45981.584915624997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45981.584915624997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45981.584915624997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45981.584915624997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45981.584915624997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45981.584915624997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45981.584915624997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45981.584915624997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45981.584915624997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45981.584915624997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45981.584915624997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45981.584915624997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45981.584915624997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45981.584915624997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45981.584915624997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45981.584915624997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45981.584915624997</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45981.584915624997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45981.584915624997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45981.584915624997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45981.584915624997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45981.584915624997</v>
      </c>
      <c r="H7" s="22"/>
      <c r="I7" s="19" t="str">
        <f>IFERROR(VLOOKUP(D7,DB!A:F,6,0),"")</f>
        <v/>
      </c>
      <c r="J7" s="18" t="str">
        <f>IFERROR(VLOOKUP(D7,DB!A:G,7,0),"")</f>
        <v/>
      </c>
      <c r="K7" s="45"/>
      <c r="L7" s="23" t="str">
        <f>IFERROR(VLOOKUP(D7,DB!A:I,9,0),"")</f>
        <v/>
      </c>
    </row>
    <row r="8" spans="1:13" ht="15" customHeight="1">
      <c r="A8" s="19"/>
      <c r="B8" s="61" t="str">
        <f>IFERROR(VLOOKUP(D8,DB!A:K,11,0),"")</f>
        <v/>
      </c>
      <c r="C8" s="18"/>
      <c r="D8" s="18" t="s">
        <v>39105</v>
      </c>
      <c r="E8" s="18"/>
      <c r="F8" s="20"/>
      <c r="G8" s="21">
        <f t="shared" ca="1" si="0"/>
        <v>45981.584915624997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45981.584915624997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45981.584915624997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45981.584915624997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45981.584915624997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45981.584915624997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45981.584915624997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45981.584915624997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45981.584915624997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45981.584915624997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45981.584915624997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45981.584915624997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45981.584915624997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45981.584915624997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45981.584915624997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45981.584915624997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45981.584915624997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45981.584915624997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45981.584915624997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45981.584915624997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45981.584915624997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45981.584915624997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45981.584915624997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45981.584915624997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45981.584915624997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45981.584915624997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45981.584915624997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45981.584915624997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45981.584915624997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45981.584915624997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45981.584915624997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45981.584915624997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45981.584915624997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45981.584915624997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45981.584915624997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45981.584915624997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45981.584915624997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45981.584915624997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45981.584915624997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45981.584915624997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45981.584915624997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45981.584915624997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45981.584915624997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45981.584915624997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45981.584915624997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45981.584915624997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45981.584915624997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45981.584915624997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45981.584915624997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45981.584915624997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45981.584915624997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45981.584915624997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45981.584915624997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45981.584915624997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45981.584915624997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45981.584915624997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45981.584915624997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45981.584915624997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45981.584915624997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45981.584915624997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45981.584915624997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45981.584915624997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45981.584915624997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45981.584915624997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45981.584915624997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45981.584915624997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45981.584915624997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45981.584915624997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45981.584915624997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45981.584915624997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45981.584915624997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45981.584915624997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45981.584915624997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45981.584915624997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45981.584915624997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45981.584915624997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45981.584915624997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45981.584915624997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45981.584915624997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45981.584915624997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45981.584915624997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45981.584915624997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45981.584915624997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45981.584915624997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45981.584915624997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45981.584915624997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45981.584915624997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45981.584915624997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45981.584915624997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45981.584915624997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45981.584915624997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45981.584915624997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45981.584915624997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45981.584915624997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45981.584915624997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45981.584915624997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45981.584915624997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45981.584915624997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45981.584915624997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45981.584915624997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45981.584915624997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45981.584915624997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45981.584915624997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45981.584915624997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45981.584915624997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45981.584915624997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45981.584915624997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45981.584915624997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45981.584915624997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45981.584915624997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45981.584915624997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45981.584915624997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45981.584915624997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45981.584915624997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45981.584915624997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45981.584915624997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45981.584915624997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45981.584915624997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45981.584915624997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45981.584915624997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45981.584915624997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45981.584915624997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45981.584915624997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45981.584915624997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45981.584915624997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45981.584915624997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45981.584915624997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45981.584915624997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45981.584915624997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45981.584915624997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45981.584915624997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45981.584915624997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45981.584915624997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45981.584915624997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45981.584915624997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45981.584915624997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45981.584915624997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45981.584915624997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45981.584915624997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45981.584915624997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45981.584915624997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45981.584915624997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45981.584915624997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45981.584915624997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45981.584915624997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45981.584915624997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45981.584915624997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45981.584915624997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45981.584915624997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45981.584915624997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45981.584915624997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45981.584915624997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45981.584915624997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45981.584915624997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45981.584915624997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45981.584915624997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45981.584915624997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45981.584915624997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45981.584915624997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45981.584915624997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45981.584915624997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45981.584915624997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45981.584915624997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45981.584915624997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45981.584915624997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45981.584915624997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45981.584915624997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45981.584915624997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45981.584915624997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45981.584915624997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45981.584915624997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45981.584915624997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45981.584915624997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45981.584915624997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45981.584915624997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45981.584915624997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45981.584915624997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45981.584915624997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45981.584915624997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45981.584915624997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45981.584915624997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45981.584915624997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45981.584915624997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45981.584915624997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45981.584915624997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45981.584915624997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45981.584915624997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45981.584915624997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45981.584915624997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45981.584915624997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45981.584915624997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45981.584915624997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45981.584915624997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45981.584915624997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45981.584915624997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45981.584915624997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45981.584915624997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45981.584915624997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45981.584915624997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45981.584915624997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45981.584915624997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45981.584915624997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45981.584915624997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45981.584915624997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45981.584915624997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45981.584915624997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45981.584915624997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45981.584915624997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45981.584915624997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45981.584915624997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45981.584915624997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45981.584915624997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45981.584915624997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45981.584915624997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45981.584915624997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45981.584915624997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45981.584915624997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45981.584915624997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45981.584915624997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45981.584915624997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45981.584915624997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45981.584915624997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45981.584915624997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45981.584915624997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45981.584915624997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45981.584915624997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45981.584915624997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45981.584915624997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45981.584915624997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45981.584915624997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45981.584915624997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45981.584915624997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45981.584915624997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45981.584915624997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45981.584915624997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45981.584915624997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45981.584915624997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45981.584915624997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45981.584915624997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45981.584915624997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45981.584915624997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45981.584915624997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45981.584915624997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45981.584915624997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45981.584915624997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45981.584915624997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45981.584915624997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45981.584915624997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45981.584915624997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45981.584915624997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45981.584915624997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45981.584915624997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45981.584915624997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45981.584915624997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45981.584915624997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45981.584915624997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45981.584915624997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45981.584915624997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45981.584915624997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45981.584915624997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45981.584915624997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45981.584915624997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45981.584915624997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45981.584915624997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45981.584915624997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45981.584915624997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45981.584915624997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45981.584915624997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45981.584915624997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45981.584915624997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45981.584915624997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45981.584915624997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45981.584915624997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45981.584915624997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45981.584915624997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45981.584915624997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45981.584915624997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45981.584915624997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45981.584915624997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45981.584915624997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45981.584915624997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45981.584915624997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45981.584915624997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45981.584915624997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45981.584915624997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45981.584915624997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45981.584915624997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45981.584915624997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45981.584915624997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45981.584915624997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45981.584915624997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45981.584915624997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45981.584915624997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45981.584915624997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45981.584915624997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45981.584915624997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45981.584915624997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45981.584915624997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45981.584915624997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45981.584915624997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45981.584915624997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45981.584915624997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45981.584915624997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45981.584915624997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45981.584915624997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45981.584915624997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45981.584915624997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45981.584915624997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45981.584915624997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45981.584915624997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45981.584915624997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45981.584915624997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45981.584915624997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45981.584915624997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45981.584915624997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45981.584915624997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45981.584915624997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45981.584915624997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45981.584915624997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45981.584915624997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45981.584915624997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45981.584915624997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45981.584915624997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45981.584915624997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45981.584915624997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45981.584915624997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45981.584915624997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45981.584915624997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45981.584915624997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45981.584915624997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45981.584915624997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45981.584915624997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45981.584915624997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45981.584915624997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45981.584915624997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45981.584915624997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45981.584915624997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45981.584915624997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45981.584915624997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45981.584915624997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45981.584915624997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45981.584915624997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45981.584915624997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45981.584915624997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45981.584915624997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45981.584915624997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45981.584915624997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45981.584915624997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45981.584915624997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45981.584915624997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45981.584915624997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45981.584915624997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45981.584915624997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45981.584915624997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45981.584915624997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45981.584915624997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45981.584915624997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45981.584915624997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45981.584915624997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45981.584915624997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45981.584915624997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45981.584915624997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45981.584915624997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45981.584915624997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45981.584915624997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45981.584915624997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45981.584915624997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45981.584915624997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45981.584915624997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45981.584915624997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45981.584915624997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45981.584915624997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45981.584915624997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45981.584915624997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45981.584915624997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45981.584915624997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45981.584915624997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45981.584915624997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45981.584915624997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45981.584915624997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45981.584915624997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45981.584915624997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45981.584915624997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45981.584915624997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45981.584915624997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45981.584915624997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45981.584915624997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45981.584915624997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45981.584915624997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45981.584915624997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45981.584915624997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45981.584915624997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45981.584915624997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45981.584915624997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45981.584915624997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45981.584915624997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45981.584915624997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45981.584915624997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45981.584915624997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45981.584915624997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45981.584915624997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45981.584915624997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45981.584915624997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45981.584915624997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45981.584915624997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45981.584915624997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45981.584915624997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45981.584915624997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45981.584915624997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45981.584915624997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45981.584915624997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45981.584915624997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45981.584915624997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45981.584915624997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45981.584915624997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45981.584915624997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45981.584915624997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45981.584915624997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45981.584915624997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45981.584915624997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45981.584915624997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45981.584915624997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45981.584915624997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45981.584915624997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45981.584915624997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45981.584915624997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45981.584915624997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45981.584915624997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45981.584915624997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45981.584915624997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45981.584915624997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45981.584915624997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45981.584915624997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45981.584915624997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45981.584915624997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45981.584915624997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45981.584915624997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45981.584915624997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45981.584915624997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45981.584915624997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45981.584915624997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45981.584915624997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45981.584915624997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45981.584915624997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45981.584915624997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45981.584915624997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45981.584915624997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45981.584915624997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45981.584915624997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45981.584915624997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45981.584915624997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45981.584915624997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45981.584915624997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45981.584915624997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45981.584915624997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45981.584915624997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45981.584915624997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45981.584915624997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45981.584915624997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45981.584915624997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45981.584915624997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45981.584915624997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45981.584915624997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45981.584915624997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45981.584915624997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45981.584915624997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45981.584915624997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45981.584915624997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45981.584915624997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45981.584915624997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45981.584915624997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45981.584915624997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45981.584915624997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45981.584915624997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45981.584915624997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45981.584915624997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45981.584915624997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45981.584915624997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45981.584915624997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45981.584915624997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45981.584915624997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45981.584915624997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45981.584915624997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45981.584915624997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45981.584915624997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45981.584915624997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45981.584915624997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45981.584915624997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45981.584915624997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45981.584915624997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45981.584915624997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45981.584915624997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45981.584915624997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45981.584915624997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45981.584915624997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45981.584915624997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45981.584915624997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45981.584915624997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45981.584915624997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45981.584915624997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45981.584915624997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45981.584915624997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45981.584915624997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45981.584915624997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45981.584915624997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45981.584915624997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45981.584915624997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45981.584915624997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45981.584915624997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45981.584915624997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45981.584915624997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45981.584915624997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45981.584915624997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45981.584915856482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45981.584915856482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45981.584915856482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45981.584915856482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45981.584915856482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45981.584915856482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45981.584915856482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45981.584915856482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45981.584915856482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45981.584915856482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45981.584915856482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45981.584915856482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45981.584915856482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45981.584915856482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45981.584915856482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45981.584915856482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45981.584915856482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45981.584915856482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45981.584915856482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45981.584915856482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45981.584915856482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45981.584915856482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45981.584915856482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45981.584915856482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45981.584915856482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45981.584915856482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45981.584915856482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45981.584915856482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45981.584915856482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45981.584915856482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45981.584915856482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45981.584915856482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45981.584915856482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45981.584915856482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45981.584915856482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45981.584915856482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45981.584915856482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45981.584915856482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45981.584915856482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45981.584915856482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45981.584915856482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45981.584915856482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45981.584915856482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45981.584915856482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45981.584915856482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45981.584915856482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45981.584915856482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45981.584915856482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45981.584915856482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45981.584915856482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45981.584915856482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45981.584915856482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45981.584915856482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45981.584915856482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45981.584915856482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45981.584915856482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45981.584915856482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45981.584915856482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45981.584915856482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45981.584915856482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45981.584915856482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45981.584915856482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45981.584915856482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45981.584915856482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45981.584915856482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45981.584915856482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45981.584915856482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45981.584915856482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45981.584915856482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45981.584915856482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45981.584915856482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45981.584915856482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45981.584915856482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45981.584915856482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45981.584915856482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45981.584915856482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45981.584915856482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45981.584915856482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45981.584915856482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45981.584915856482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45981.584915856482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45981.584915856482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45981.584915856482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45981.584915856482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45981.584915856482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45981.584915856482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45981.584915856482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45981.584915856482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45981.584915856482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45981.584915856482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45981.584915856482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45981.584915856482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45981.584915856482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45981.584915856482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45981.584915856482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45981.584915856482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45981.584915856482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45981.584915856482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45981.584915856482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45981.584915856482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45981.584915856482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45981.584915856482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45981.584915856482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45981.584915856482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45981.584915856482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45981.584915856482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45981.584915856482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45981.584915856482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45981.584915856482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45981.584915856482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45981.584915856482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45981.584915856482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45981.584915856482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45981.584915856482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45981.584915856482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45981.584915856482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45981.584915856482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45981.584915856482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45981.584915856482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45981.584915856482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45981.584915856482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45981.584915856482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45981.584915856482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45981.584915856482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45981.584915856482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45981.584915856482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45981.584915856482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45981.584915856482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45981.584915856482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45981.584915856482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45981.584915856482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45981.584915856482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45981.584915856482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45981.584915856482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45981.584915856482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45981.584915856482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45981.584915856482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45981.584915856482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45981.584915856482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45981.584915856482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45981.584915856482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45981.584915856482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45981.584915856482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45981.584915856482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45981.584915856482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45981.584915856482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45981.584915856482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45981.584915856482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45981.584915856482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45981.584915856482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45981.584915856482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45981.584915856482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45981.584915856482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45981.584915856482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45981.584915856482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45981.584915856482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45981.584915856482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45981.584915856482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45981.584915856482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45981.584915856482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45981.584915856482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45981.584915856482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45981.584915856482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45981.584915856482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45981.584915856482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45981.584915856482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45981.584915856482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45981.584915856482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45981.584915856482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45981.584915856482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45981.584915856482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45981.584915856482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45981.584915856482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45981.584915856482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45981.584915856482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45981.584915856482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45981.584915856482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45981.584915856482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45981.584915856482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45981.584915856482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45981.584915856482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45981.584915856482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45981.584915856482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45981.584915856482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45981.584915856482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45981.584915856482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45981.584915856482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45981.584915856482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45981.584915856482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45981.584915856482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45981.584915856482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45981.584915856482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45981.584915856482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45981.584915856482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45981.584915856482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45981.584915856482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45981.584915856482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45981.584915856482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45981.584915856482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45981.584915856482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45981.584915856482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45981.584915856482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45981.584915856482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45981.584915856482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45981.584915856482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45981.584915856482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45981.584915856482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45981.584915856482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45981.584915856482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45981.584915856482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45981.584915856482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45981.584915856482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45981.584915856482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45981.584915856482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45981.584915856482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45981.584915856482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45981.584915856482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45981.584915856482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45981.584915856482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45981.584915856482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45981.584915856482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45981.584915856482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45981.584915856482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45981.584915856482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45981.584915856482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45981.584915856482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45981.584915856482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45981.584915856482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45981.584915856482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45981.584915856482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45981.584915856482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45981.584915856482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45981.584915856482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45981.584915856482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45981.584915856482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45981.584915856482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45981.584915856482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45981.584915856482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45981.584915856482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45981.584915856482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45981.584915856482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45981.584915856482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45981.584915856482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45981.584915856482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45981.584915856482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45981.584915856482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45981.584915856482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45981.584915856482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45981.584915856482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45981.584915856482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45981.584915856482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45981.584915856482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45981.584915856482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45981.584915856482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45981.584915856482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45981.584915856482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45981.584915856482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45981.584915856482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45981.584915856482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45981.584915856482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45981.584915856482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45981.584915856482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45981.584915856482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45981.584915856482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45981.584915856482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45981.584915856482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45981.584915856482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45981.584915856482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45981.584915856482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45981.584915856482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45981.584915856482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45981.584915856482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45981.584915856482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45981.584915856482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45981.584915856482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45981.584915856482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45981.584915856482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45981.584915856482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45981.584915856482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45981.584915856482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45981.584915856482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45981.584915856482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45981.584915856482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45981.584915856482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45981.584915856482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45981.584915856482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45981.584915856482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45981.584915856482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45981.584915856482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45981.584915856482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45981.584915856482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45981.584915856482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45981.584915856482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45981.584915856482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45981.584915856482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45981.584915856482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45981.584915856482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45981.584915856482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45981.584915856482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45981.584915856482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45981.584915856482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45981.584915856482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45981.584915856482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45981.584915856482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45981.584915856482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45981.584915856482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45981.584915856482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45981.584915856482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45981.584915856482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45981.584915856482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45981.584915856482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45981.584915856482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45981.584915856482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45981.584915856482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45981.584915856482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45981.584915856482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45981.584915856482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45981.584915856482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45981.584915856482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45981.584915856482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45981.584915856482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45981.584915856482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45981.584915856482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45981.584915856482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45981.584915856482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45981.584915856482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45981.584915856482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45981.584915856482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45981.584915856482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45981.584915856482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45981.584915856482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45981.584915856482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45981.584915856482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45981.584915856482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45981.584915856482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45981.584915856482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45981.584915856482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45981.584915856482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45981.584915856482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45981.584915856482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45981.584915856482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45981.584915856482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45981.584915856482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45981.584915856482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45981.584915856482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45981.584915856482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45981.584915856482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45981.584915856482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45981.584915856482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45981.584915856482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45981.584915856482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45981.584915856482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45981.584915856482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45981.584915856482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45981.584915856482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45981.584915856482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45981.584915856482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45981.584915856482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45981.584915856482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45981.584915856482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45981.584915856482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45981.584915856482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45981.584915856482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45981.584915856482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45981.584915856482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45981.584915856482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45981.584915856482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45981.584915856482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45981.584915856482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45981.584915856482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45981.584915856482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45981.584915856482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45981.584915856482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45981.584915856482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45981.584915856482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45981.584915856482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45981.584915856482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45981.584915856482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45981.584915856482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45981.584915856482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45981.584915856482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45981.584915856482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45981.584915856482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45981.584915856482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45981.584915856482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45981.584915856482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45981.584915856482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45981.584915856482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45981.584915856482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45981.584915856482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45981.584915856482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45981.584915856482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45981.584915856482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45981.584915856482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45981.584915856482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45981.584915856482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45981.584915856482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45981.584915856482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45981.584915856482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45981.584915856482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45981.584915856482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45981.584915856482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45981.584915856482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45981.584915856482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45981.584915856482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45981.584915856482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45981.584915856482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45981.584915856482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45981.584915856482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45981.584915856482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45981.584915856482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45981.584915856482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45981.584915856482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45981.584915856482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45981.584915856482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45981.584915856482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45981.584915856482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45981.584915856482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45981.584915856482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45981.584915856482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45981.584915856482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45981.584915856482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45981.584915856482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45981.584915856482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45981.584915856482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45981.584915856482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45981.584915856482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45981.584915856482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45981.584915856482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45981.584915856482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45981.584915856482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45981.584915856482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45981.584915856482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45981.584915856482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45981.584915856482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45981.584915856482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45981.584915856482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45981.584915856482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45981.584915856482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45981.584915856482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45981.584915856482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45981.584915856482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45981.584915856482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45981.584915856482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45981.584915856482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45981.584915856482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45981.584915856482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45981.584915856482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45981.584915856482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45981.584915856482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45981.584915856482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45981.584915856482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45981.584915856482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45981.584915856482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8"/>
  <sheetViews>
    <sheetView tabSelected="1" workbookViewId="0">
      <selection activeCell="F7" sqref="F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278.10419803240075</v>
      </c>
      <c r="H2" s="95">
        <v>45703.474768518521</v>
      </c>
      <c r="I2" s="95" t="str">
        <f>IFERROR(VLOOKUP(D2,DB!A:F,6,0),"")</f>
        <v>SCECO</v>
      </c>
      <c r="J2" s="95" t="str">
        <f>IFERROR(VLOOKUP(D2,DB!A:G,7,0),"")</f>
        <v>Dead</v>
      </c>
      <c r="K2" s="97" t="s">
        <v>39107</v>
      </c>
      <c r="L2" s="91" t="str">
        <f>IFERROR(VLOOKUP(D2,DB!A:I,9,0),"")</f>
        <v>Latis</v>
      </c>
    </row>
    <row r="3" spans="1:16" ht="15" customHeight="1">
      <c r="A3" s="113"/>
      <c r="B3" s="113" t="str">
        <f>IFERROR(VLOOKUP(D3,DB!A:K,11,0),"")</f>
        <v/>
      </c>
      <c r="C3" s="93"/>
      <c r="D3" s="91"/>
      <c r="E3" s="94"/>
      <c r="F3" s="95"/>
      <c r="G3" s="96">
        <f t="shared" ref="G3:G38" ca="1" si="0">IFERROR(NOW()-F3,"")</f>
        <v>45981.584915624997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45981.584915624997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45981.584915624997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45981.584915624997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45981.584915624997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45981.584915624997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45981.584915624997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45981.584915624997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45981.584915624997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45981.584915624997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45981.584915624997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45981.584915624997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45981.584915624997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45981.584915624997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45981.584915624997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45981.584915624997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45981.584915624997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45981.584915624997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45981.584915624997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45981.584915624997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45981.584915624997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45981.584915624997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45981.584915624997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45981.584915624997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45981.584915624997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45981.584915624997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45981.584915624997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45981.584915624997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45981.584915624997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45981.584915624997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45981.584915624997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45981.584915624997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45981.584915624997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45981.584915624997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45981.584915624997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45981.584915624997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ref="G39:G102" ca="1" si="1">IFERROR(NOW()-F39,"")</f>
        <v>45981.584915624997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45981.584915624997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45981.584915624997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45981.584915624997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45981.584915624997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45981.584915624997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45981.584915624997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45981.584915624997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45981.584915624997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45981.584915624997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45981.584915624997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45981.584915624997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45981.584915624997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45981.584915624997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45981.584915624997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45981.584915624997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45981.584915624997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45981.584915624997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45981.584915624997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45981.584915624997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45981.584915624997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45981.584915624997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45981.584915624997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45981.584915624997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45981.584915624997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45981.584915624997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45981.584915624997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45981.584915624997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45981.584915624997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45981.584915624997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45981.584915624997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45981.584915624997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45981.584915624997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45981.584915624997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45981.584915624997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45981.584915624997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45981.584915624997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45981.584915624997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45981.584915624997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45981.584915624997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45981.584915624997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45981.584915624997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45981.584915624997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45981.584915624997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45981.584915624997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45981.584915624997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45981.584915624997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45981.584915624997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45981.584915624997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45981.584915624997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45981.584915624997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45981.584915624997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45981.584915624997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45981.584915624997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45981.584915624997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45981.584915624997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45981.584915624997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45981.584915624997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45981.584915624997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45981.584915624997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45981.584915624997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45981.584915624997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45981.584915624997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45981.584915624997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ref="G103:G166" ca="1" si="2">IFERROR(NOW()-F103,"")</f>
        <v>45981.584915624997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45981.584915624997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45981.584915624997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45981.584915624997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45981.584915624997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45981.584915624997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45981.584915624997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45981.584915624997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45981.584915624997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45981.584915624997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45981.584915624997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45981.584915624997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45981.584915624997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45981.584915624997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45981.584915624997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45981.584915624997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45981.584915624997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45981.584915624997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45981.584915624997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45981.584915624997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45981.584915624997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45981.584915624997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45981.584915624997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45981.584915624997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45981.584915624997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45981.584915624997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45981.584915624997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45981.584915624997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45981.584915624997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45981.584915624997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45981.584915624997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45981.584915624997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45981.584915624997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45981.584915624997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45981.584915624997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45981.584915624997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45981.584915624997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45981.584915624997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45981.584915624997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45981.584915624997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45981.584915624997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45981.584915624997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45981.584915624997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45981.584915624997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45981.584915624997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45981.584915624997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45981.584915624997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45981.584915624997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45981.584915624997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45981.584915624997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45981.584915624997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45981.584915624997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45981.584915624997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45981.584915624997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45981.584915624997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45981.584915624997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45981.584915624997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45981.584915624997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45981.584915624997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45981.584915624997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45981.584915624997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45981.584915624997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45981.584915624997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45981.584915624997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ref="G167:G230" ca="1" si="3">IFERROR(NOW()-F167,"")</f>
        <v>45981.584915624997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45981.584915624997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45981.584915624997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45981.584915624997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45981.584915624997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45981.584915624997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45981.584915624997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45981.584915624997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45981.584915624997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45981.584915624997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45981.584915624997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45981.584915624997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45981.584915624997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45981.584915624997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45981.584915624997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45981.584915624997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45981.584915624997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45981.584915624997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45981.584915624997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45981.584915624997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45981.584915624997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45981.584915624997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45981.584915624997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45981.584915624997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45981.584915624997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45981.584915624997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45981.584915624997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45981.584915624997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45981.584915624997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45981.584915624997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45981.584915624997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45981.584915624997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45981.584915624997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45981.584915624997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45981.584915624997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45981.584915624997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45981.584915624997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45981.584915624997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45981.584915624997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45981.584915624997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45981.584915624997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45981.584915624997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45981.584915624997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45981.584915624997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45981.584915624997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45981.584915624997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45981.584915624997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45981.584915624997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45981.584915624997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45981.584915624997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45981.584915624997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45981.584915624997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45981.584915624997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45981.584915624997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45981.584915624997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45981.584915624997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45981.584915624997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45981.584915624997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45981.584915624997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45981.584915624997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45981.584915624997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45981.584915624997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45981.584915624997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45981.584915624997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ref="G231:G294" ca="1" si="4">IFERROR(NOW()-F231,"")</f>
        <v>45981.584915624997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45981.584915624997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45981.584915624997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45981.584915624997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45981.584915624997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45981.584915624997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45981.584915624997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45981.584915624997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45981.584915624997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45981.584915624997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45981.584915624997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45981.584915624997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45981.584915624997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45981.584915624997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45981.584915624997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45981.584915624997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45981.584915624997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45981.584915624997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45981.584915624997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45981.584915624997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45981.584915624997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45981.584915624997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45981.584915624997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45981.584915624997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45981.584915624997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45981.584915624997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45981.584915624997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45981.584915624997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45981.584915624997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45981.584915624997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45981.584915624997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45981.584915624997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45981.584915624997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45981.584915624997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45981.584915624997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45981.584915624997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45981.584915624997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45981.584915624997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45981.584915624997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45981.584915624997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45981.584915624997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45981.584915624997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45981.584915624997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45981.584915624997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45981.584915624997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45981.584915624997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45981.584915624997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45981.584915624997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45981.584915624997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45981.584915624997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45981.584915624997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45981.584915624997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45981.584915624997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45981.584915624997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45981.584915624997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45981.584915624997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45981.584915624997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45981.584915624997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45981.584915624997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45981.584915624997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45981.584915624997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45981.584915624997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45981.584915624997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45981.584915624997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ref="G295:G358" ca="1" si="5">IFERROR(NOW()-F295,"")</f>
        <v>45981.584915624997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45981.584915624997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45981.584915624997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45981.584915624997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45981.584915624997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45981.584915624997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45981.584915624997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45981.584915624997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45981.584915624997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45981.584915624997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45981.584915624997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45981.584915624997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45981.584915624997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45981.584915624997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45981.584915624997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45981.584915624997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45981.584915624997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45981.584915624997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45981.584915624997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45981.584915624997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45981.584915624997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45981.584915624997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45981.584915624997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45981.584915624997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45981.584915624997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45981.584915624997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45981.584915624997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45981.584915624997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45981.584915624997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45981.584915624997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45981.584915624997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45981.584915624997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45981.584915624997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45981.584915624997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45981.584915624997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45981.584915624997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45981.584915624997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45981.584915624997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45981.584915624997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45981.584915624997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45981.584915624997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45981.584915624997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45981.584915624997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45981.584915624997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45981.584915624997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45981.584915624997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45981.584915624997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45981.584915624997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45981.584915624997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45981.584915624997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45981.584915624997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45981.584915624997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45981.584915624997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45981.584915624997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45981.584915624997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45981.584915624997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45981.584915624997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45981.584915624997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45981.584915624997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45981.584915624997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45981.584915624997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45981.584915624997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45981.584915624997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45981.584915624997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ref="G359:G422" ca="1" si="6">IFERROR(NOW()-F359,"")</f>
        <v>45981.584915624997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45981.584915624997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45981.584915624997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45981.584915624997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45981.584915624997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45981.584915624997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45981.584915624997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45981.584915624997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45981.584915624997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45981.584915624997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45981.584915624997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45981.584915624997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45981.584915624997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45981.584915624997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45981.584915624997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45981.584915624997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45981.584915624997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45981.584915624997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45981.584915624997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45981.584915624997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45981.584915624997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45981.584915624997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45981.584915624997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45981.584915624997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45981.584915624997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45981.584915624997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45981.584915624997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45981.584915624997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45981.584915624997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45981.584915624997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45981.584915624997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45981.584915624997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45981.584915624997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45981.584915624997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45981.584915624997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45981.584915624997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45981.584915624997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45981.584915624997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45981.584915624997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45981.584915624997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45981.584915624997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45981.584915624997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45981.584915624997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45981.584915624997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45981.584915624997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45981.584915624997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45981.584915624997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45981.584915624997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45981.584915624997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45981.584915624997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45981.584915624997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45981.584915624997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45981.584915624997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45981.584915624997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45981.584915624997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45981.584915624997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45981.584915624997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45981.584915624997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45981.584915624997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45981.584915624997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45981.584915624997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45981.584915624997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45981.584915624997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45981.584915624997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ref="G423:G468" ca="1" si="7">IFERROR(NOW()-F423,"")</f>
        <v>45981.584915624997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45981.584915624997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45981.584915624997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45981.584915624997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45981.584915624997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45981.584915624997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45981.584915624997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45981.584915624997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45981.584915624997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45981.584915624997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45981.584915624997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45981.584915624997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45981.584915624997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45981.584915624997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45981.584915624997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45981.584915624997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45981.584915624997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45981.584915624997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45981.584915624997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45981.584915624997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45981.584915624997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45981.584915624997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45981.584915624997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45981.584915624997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45981.584915624997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45981.584915624997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45981.584915624997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45981.584915624997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45981.584915624997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45981.584915624997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45981.584915624997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45981.584915624997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45981.584915624997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45981.584915624997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45981.584915624997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45981.584915624997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45981.584915624997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45981.584915624997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45981.584915624997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45981.584915624997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45981.584915624997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45981.584915624997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45981.584915624997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45981.584915624997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45981.584915624997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45981.584915624997</v>
      </c>
      <c r="H468" s="95"/>
      <c r="I468" s="113" t="str">
        <f>IFERROR(VLOOKUP(D468,DB!A:F,6,0),"")</f>
        <v/>
      </c>
      <c r="J468" s="113" t="str">
        <f>IFERROR(VLOOKUP(D468,DB!A:G,7,0),"")</f>
        <v/>
      </c>
      <c r="K468" s="97"/>
      <c r="L468" s="91" t="str">
        <f>IFERROR(VLOOKUP(D468,DB!A:I,9,0),"")</f>
        <v/>
      </c>
    </row>
  </sheetData>
  <dataValidations count="2">
    <dataValidation allowBlank="1" showInputMessage="1" showErrorMessage="1" sqref="E1" xr:uid="{A4F81451-56CC-4543-9497-104C4E44EE4B}"/>
    <dataValidation type="list" allowBlank="1" showInputMessage="1" showErrorMessage="1" sqref="E2:E4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39108</v>
      </c>
      <c r="B2" s="37" t="str">
        <f>IFERROR(VLOOKUP(D2,DB!A:K,11,0),"")</f>
        <v>R5</v>
      </c>
      <c r="C2" s="37">
        <v>3</v>
      </c>
      <c r="D2" s="106" t="s">
        <v>36011</v>
      </c>
      <c r="E2" s="37" t="s">
        <v>39021</v>
      </c>
      <c r="F2" s="38">
        <v>45891.832060185188</v>
      </c>
      <c r="G2" s="108">
        <f ca="1">IFERROR(NOW()-F2,"")</f>
        <v>89.752855439808627</v>
      </c>
      <c r="H2" s="38">
        <v>45891.790393518517</v>
      </c>
      <c r="I2" s="37" t="str">
        <f>IFERROR(VLOOKUP(D2,DB!A:F,6,0),"")</f>
        <v>Generator-SG</v>
      </c>
      <c r="J2" s="37" t="str">
        <f>IFERROR(VLOOKUP(D2,DB!A:G,7,0),"")</f>
        <v>Vandalized</v>
      </c>
      <c r="K2" s="37" t="s">
        <v>39109</v>
      </c>
      <c r="L2" s="37" t="str">
        <f>IFERROR(VLOOKUP(D2,DB!A:I,9,0),"")</f>
        <v>Latis</v>
      </c>
      <c r="M2" s="105"/>
    </row>
    <row r="3" spans="1:13" ht="30">
      <c r="A3" s="37" t="s">
        <v>39110</v>
      </c>
      <c r="B3" s="37" t="str">
        <f>IFERROR(VLOOKUP(D3,DB!A:K,11,0),"")</f>
        <v>R5</v>
      </c>
      <c r="C3" s="37">
        <v>1</v>
      </c>
      <c r="D3" s="37" t="s">
        <v>33268</v>
      </c>
      <c r="E3" s="37" t="s">
        <v>39100</v>
      </c>
      <c r="F3" s="38">
        <v>45926.188877314817</v>
      </c>
      <c r="G3" s="108">
        <f t="shared" ref="G3" ca="1" si="0">IFERROR(NOW()-F3,"")</f>
        <v>55.396038310180302</v>
      </c>
      <c r="H3" s="38">
        <v>45926.158159722225</v>
      </c>
      <c r="I3" s="37" t="str">
        <f>IFERROR(VLOOKUP(D3,DB!A:F,6,0),"")</f>
        <v>SCECO</v>
      </c>
      <c r="J3" s="37" t="str">
        <f>IFERROR(VLOOKUP(D3,DB!A:G,7,0),"")</f>
        <v>Good</v>
      </c>
      <c r="K3" s="37" t="s">
        <v>39111</v>
      </c>
      <c r="L3" s="37" t="str">
        <f>IFERROR(VLOOKUP(D3,DB!A:I,9,0),"")</f>
        <v>Latis</v>
      </c>
      <c r="M3" s="105"/>
    </row>
    <row r="4" spans="1:13" ht="48" customHeight="1">
      <c r="A4" s="109" t="s">
        <v>39112</v>
      </c>
      <c r="B4" s="109" t="str">
        <f>IFERROR(VLOOKUP(D4,DB!A:K,11,0),"")</f>
        <v>R5</v>
      </c>
      <c r="C4" s="109">
        <v>1</v>
      </c>
      <c r="D4" s="109" t="s">
        <v>34758</v>
      </c>
      <c r="E4" s="109" t="s">
        <v>39100</v>
      </c>
      <c r="F4" s="110">
        <v>45948.661111111112</v>
      </c>
      <c r="G4" s="111">
        <f t="shared" ref="G4" ca="1" si="1">IFERROR(NOW()-F4,"")</f>
        <v>32.923804513884534</v>
      </c>
      <c r="H4" s="110">
        <v>45948.661111111112</v>
      </c>
      <c r="I4" s="109" t="str">
        <f>IFERROR(VLOOKUP(D4,DB!A:F,6,0),"")</f>
        <v>SCECO</v>
      </c>
      <c r="J4" s="109" t="str">
        <f>IFERROR(VLOOKUP(D4,DB!A:G,7,0),"")</f>
        <v>Dead</v>
      </c>
      <c r="K4" s="109" t="s">
        <v>39113</v>
      </c>
      <c r="L4" s="109" t="str">
        <f>IFERROR(VLOOKUP(D4,DB!A:I,9,0),"")</f>
        <v>Latis</v>
      </c>
    </row>
    <row r="5" spans="1:13" s="105" customFormat="1">
      <c r="A5" s="109" t="s">
        <v>39114</v>
      </c>
      <c r="B5" s="109" t="str">
        <f>IFERROR(VLOOKUP(D5,DB!A:K,11,0),"")</f>
        <v>R5</v>
      </c>
      <c r="C5" s="109">
        <v>1</v>
      </c>
      <c r="D5" s="109" t="s">
        <v>33371</v>
      </c>
      <c r="E5" s="109" t="s">
        <v>39021</v>
      </c>
      <c r="F5" s="128">
        <v>45977.514803240738</v>
      </c>
      <c r="G5" s="111">
        <f ca="1">IFERROR(NOW()-F5,"")</f>
        <v>4.0701123842591187</v>
      </c>
      <c r="H5" s="128">
        <v>45977.468807870369</v>
      </c>
      <c r="I5" s="109" t="str">
        <f>IFERROR(VLOOKUP(D5,DB!A:F,6,0),"")</f>
        <v>SCECO</v>
      </c>
      <c r="J5" s="109" t="str">
        <f>IFERROR(VLOOKUP(D5,DB!A:G,7,0),"")</f>
        <v>Weak</v>
      </c>
      <c r="K5" s="109" t="s">
        <v>39115</v>
      </c>
      <c r="L5" s="109" t="str">
        <f>IFERROR(VLOOKUP(D5,DB!A:I,9,0),"")</f>
        <v>Latis</v>
      </c>
    </row>
    <row r="6" spans="1:13" ht="30.75">
      <c r="A6" s="109" t="s">
        <v>39116</v>
      </c>
      <c r="B6" s="109" t="str">
        <f>IFERROR(VLOOKUP(D6,DB!A:K,11,0),"")</f>
        <v>R5</v>
      </c>
      <c r="C6" s="109">
        <v>1</v>
      </c>
      <c r="D6" s="109" t="s">
        <v>36518</v>
      </c>
      <c r="E6" s="109" t="s">
        <v>39021</v>
      </c>
      <c r="F6" s="128">
        <v>45981.373298611114</v>
      </c>
      <c r="G6" s="111">
        <f ca="1">IFERROR(NOW()-F6,"")</f>
        <v>0.21161701388336951</v>
      </c>
      <c r="H6" s="128">
        <v>45981.360798611109</v>
      </c>
      <c r="I6" s="109" t="str">
        <f>IFERROR(VLOOKUP(D6,DB!A:F,6,0),"")</f>
        <v>SCECO</v>
      </c>
      <c r="J6" s="109" t="str">
        <f>IFERROR(VLOOKUP(D6,DB!A:G,7,0),"")</f>
        <v>Dead</v>
      </c>
      <c r="K6" s="109" t="s">
        <v>39117</v>
      </c>
      <c r="L6" s="109" t="str">
        <f>IFERROR(VLOOKUP(D6,DB!A:I,9,0),"")</f>
        <v>Latis</v>
      </c>
    </row>
    <row r="7" spans="1:13">
      <c r="A7" s="109"/>
      <c r="B7" s="109" t="str">
        <f>IFERROR(VLOOKUP(D7,DB!A:K,11,0),"")</f>
        <v/>
      </c>
      <c r="C7" s="109"/>
      <c r="D7" s="109"/>
      <c r="E7" s="109"/>
      <c r="F7" s="109"/>
      <c r="G7" s="111">
        <f ca="1">IFERROR(NOW()-F7,"")</f>
        <v>45981.584915624997</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45981.584915624997</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45981.584915624997</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45981.584915624997</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45981.584915624997</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45981.584915624997</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45981.584915624997</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45981.584915624997</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45981.584915624997</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45981.584915624997</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45981.584915624997</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45981.584915624997</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45981.584915624997</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45981.584915624997</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45981.584915624997</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45981.584915624997</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45981.584915624997</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45981.584915624997</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45981.584915624997</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45981.584915624997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45981.584915624997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45981.584915624997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45981.584915624997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45981.584915624997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45981.584915624997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45981.584915624997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45981.584915624997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45981.584915624997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45981.584915624997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45981.584915624997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45981.584915624997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45981.584915624997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45981.584915624997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45981.584915624997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45981.584915624997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45981.584915624997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45981.584915624997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45981.584915624997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45981.584915624997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45981.584915624997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45981.584915624997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45981.584915624997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45981.584915624997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45981.584915624997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45981.584915624997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45981.584915624997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45981.584915624997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45981.584915624997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45981.584915624997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45981.584915624997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45981.584915624997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45981.584915624997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45981.584915624997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45981.584915624997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45981.584915624997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45981.584915624997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45981.584915624997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45981.584915624997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45981.584915624997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45981.584915624997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45981.584915624997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45981.584915624997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45981.584915624997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45981.584915624997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45981.584915624997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45981.584915624997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45981.584915624997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45981.584915624997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45981.584915624997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45981.584915624997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45981.584915624997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45981.584915624997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45981.584915624997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45981.584915624997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45981.584915624997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45981.584915624997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45981.584915624997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45981.584915624997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45981.584915624997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45981.584915624997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45981.584915624997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45981.584915624997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45981.584915624997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45981.584915624997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45981.584915624997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45981.584915624997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45981.584915624997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45981.584915624997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45981.584915624997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45981.584915624997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45981.584915624997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45981.584915624997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45981.584915624997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45981.584915624997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45981.584915624997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45981.584915624997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45981.584915624997</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45981.584915624997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45981.584915624997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45981.584915624997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45981.584915624997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45981.584915624997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45981.584915624997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45981.584915624997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45981.584915624997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45981.584915624997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45981.584915624997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45981.584915624997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45981.584915624997</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45981.584915624997</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45981.584915624997</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45981.584915624997</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45981.584915624997</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45981.584915624997</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45981.584915624997</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45981.584915624997</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45981.584915624997</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45981.584915624997</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45981.584915624997</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45981.584915624997</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45981.584915624997</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45981.584915624997</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45981.584915624997</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45981.584915624997</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45981.584915624997</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0" ca="1" si="0">IFERROR(NOW()-F2,"-")</f>
        <v>45981.584915624997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45981.584915624997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45981.584915624997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45981.584915624997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45981.584915624997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45981.584915624997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45981.584915624997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45981.584915624997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45981.584915624997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ref="G11:G44" ca="1" si="1">IFERROR(NOW()-F11,"-")</f>
        <v>45981.584915624997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45981.584915624997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45981.584915624997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45981.584915624997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45981.584915624997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45981.584915624997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45981.584915624997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45981.584915624997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45981.584915624997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45981.584915624997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45981.584915624997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45981.584915624997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45981.584915624997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45981.584915624997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45981.584915624997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45981.584915624997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45981.584915624997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45981.584915624997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45981.584915624997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45981.584915624997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45981.584915624997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45981.584915624997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45981.584915624997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45981.584915624997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45981.584915624997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45981.584915624997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45981.584915624997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45981.584915624997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45981.584915624997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45981.584915624997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45981.584915624997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45981.584915624997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45981.584915624997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45981.584915624997</v>
      </c>
      <c r="H44" s="121"/>
      <c r="I44" s="119" t="str">
        <f>IFERROR(VLOOKUP(D44,DB!A:F,6,0),"")</f>
        <v/>
      </c>
      <c r="J44" s="119" t="str">
        <f>IFERROR(VLOOKUP(D44,DB!A:G,7,0),"")</f>
        <v/>
      </c>
      <c r="K44" s="122"/>
      <c r="L44" s="123"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2025-11-20T11:04:16Z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