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96" documentId="120_S{2AC9BD13-BADA-5192-A53E-5A8FF88502F6}" xr6:coauthVersionLast="47" xr6:coauthVersionMax="47" xr10:uidLastSave="{2D162D05-B261-43AB-8344-54224D250FC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G10" i="5"/>
  <c r="I10" i="5"/>
  <c r="J10" i="5"/>
  <c r="L1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<sst xmlns="http://schemas.openxmlformats.org/spreadsheetml/2006/main" count="180314" uniqueCount="39138">
  <si>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</si>
  <si>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</si>
  <si>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</si>
  <si>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</si>
  <si>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</si>
  <si>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</si>
  <si>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</si>
  <si>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</si>
  <si>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</si>
  <si>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</si>
  <si>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</si>
  <si>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</si>
  <si>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</si>
  <si>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</si>
  <si>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</si>
  <si>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</si>
  <si>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</si>
  <si>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</si>
  <si>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</si>
  <si>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</si>
  <si>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</si>
  <si>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</si>
  <si>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</si>
  <si>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</si>
  <si>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</si>
  <si>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</si>
  <si>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</si>
  <si>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</si>
  <si>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</si>
  <si>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</si>
  <si>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</si>
  <si>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</si>
  <si>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</si>
  <si>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</si>
  <si>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</si>
  <si>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</si>
  <si>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</si>
  <si>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</si>
  <si>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</si>
  <si>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</si>
  <si>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</si>
  <si>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</si>
  <si>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</si>
  <si>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</si>
  <si>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</si>
  <si>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</si>
  <si>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</si>
  <si>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</si>
  <si>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</si>
  <si>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</si>
  <si>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</si>
  <si>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</si>
  <si>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</si>
  <si>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</si>
  <si>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</si>
  <si>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</si>
  <si>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</si>
  <si>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</si>
  <si>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</si>
  <si>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</si>
  <si>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</si>
  <si>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</si>
  <si>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</si>
  <si>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</si>
  <si>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</si>
  <si>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</si>
  <si>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</si>
  <si>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</si>
  <si>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</si>
  <si>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</si>
  <si>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</si>
  <si>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</si>
  <si>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</si>
  <si>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</si>
  <si>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</si>
  <si>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</si>
  <si>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</si>
  <si>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</si>
  <si>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</si>
  <si>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</si>
  <si>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</si>
  <si>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</si>
  <si>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</si>
  <si>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</si>
  <si>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</si>
  <si>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</si>
  <si>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</si>
  <si>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</si>
  <si>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</si>
  <si>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</si>
  <si>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</si>
  <si>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</si>
  <si>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</si>
  <si>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</si>
  <si>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</si>
  <si>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</si>
  <si>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</si>
  <si>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</si>
  <si>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</si>
  <si>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</si>
  <si>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</si>
  <si>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</si>
  <si>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</si>
  <si>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</si>
  <si>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</si>
  <si>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</si>
  <si>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</si>
  <si>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</si>
  <si>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</si>
  <si>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</si>
  <si>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</si>
  <si>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</si>
  <si>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</si>
  <si>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</si>
  <si>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</si>
  <si>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</si>
  <si>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</si>
  <si>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</si>
  <si>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</si>
  <si>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</si>
  <si>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</si>
  <si>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</si>
  <si>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</si>
  <si>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</si>
  <si>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</si>
  <si>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</si>
  <si>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</si>
  <si>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</si>
  <si>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</si>
  <si>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</si>
  <si>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</si>
  <si>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</si>
  <si>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</si>
  <si>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</si>
  <si>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</si>
  <si>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</si>
  <si>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</si>
  <si>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</si>
  <si>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</si>
  <si>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</si>
  <si>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</si>
  <si>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</si>
  <si>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</si>
  <si>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</si>
  <si>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</si>
  <si>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</si>
  <si>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</si>
  <si>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</si>
  <si>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</si>
  <si>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</si>
  <si>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</si>
  <si>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</si>
  <si>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</si>
  <si>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</si>
  <si>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</si>
  <si>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</si>
  <si>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</si>
  <si>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</si>
  <si>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</si>
  <si>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</si>
  <si>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</si>
  <si>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</si>
  <si>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</si>
  <si>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</si>
  <si>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</si>
  <si>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</si>
  <si>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</si>
  <si>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</si>
  <si>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</si>
  <si>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</si>
  <si>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</si>
  <si>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</si>
  <si>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</si>
  <si>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</si>
  <si>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</si>
  <si>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</si>
  <si>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</si>
  <si>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</si>
  <si>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</si>
  <si>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</si>
  <si>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</si>
  <si>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</si>
  <si>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</si>
  <si>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</si>
  <si>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</si>
  <si>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</si>
  <si>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</si>
  <si>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</si>
  <si>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</si>
  <si>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</si>
  <si>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</si>
  <si>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</si>
  <si>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</si>
  <si>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</si>
  <si>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</si>
  <si>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</si>
  <si>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</si>
  <si>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</si>
  <si>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</si>
  <si>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</si>
  <si>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</si>
  <si>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</si>
  <si>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</si>
  <si>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</si>
  <si>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</si>
  <si>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</si>
  <si>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</si>
  <si>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</si>
  <si>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</si>
  <si>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</si>
  <si>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</si>
  <si>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</si>
  <si>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</si>
  <si>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</si>
  <si>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</si>
  <si>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</si>
  <si>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</si>
  <si>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</si>
  <si>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</si>
  <si>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</si>
  <si>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</si>
  <si>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</si>
  <si>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</si>
  <si>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</si>
  <si>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</si>
  <si>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</si>
  <si>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</si>
  <si>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</si>
  <si>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</si>
  <si>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</si>
  <si>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</si>
  <si>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</si>
  <si>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</si>
  <si>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</si>
  <si>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</si>
  <si>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</si>
  <si>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</si>
  <si>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</si>
  <si>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</si>
  <si>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</si>
  <si>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</si>
  <si>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</si>
  <si>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</si>
  <si>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</si>
  <si>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</si>
  <si>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</si>
  <si>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</si>
  <si>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</si>
  <si>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</si>
  <si>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</si>
  <si>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</si>
  <si>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</si>
  <si>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</si>
  <si>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</si>
  <si>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</si>
  <si>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</si>
  <si>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</si>
  <si>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</si>
  <si>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</si>
  <si>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</si>
  <si>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</si>
  <si>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</si>
  <si>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</si>
  <si>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</si>
  <si>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</si>
  <si>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</si>
  <si>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</si>
  <si>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</si>
  <si>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</si>
  <si>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</si>
  <si>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</si>
  <si>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</si>
  <si>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</si>
  <si>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</si>
  <si>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</si>
  <si>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</si>
  <si>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</si>
  <si>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</si>
  <si>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</si>
  <si>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</si>
  <si>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</si>
  <si>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</si>
  <si>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</si>
  <si>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</si>
  <si>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</si>
  <si>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</si>
  <si>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</si>
  <si>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</si>
  <si>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</si>
  <si>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</si>
  <si>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</si>
  <si>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</si>
  <si>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</si>
  <si>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</si>
  <si>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</si>
  <si>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</si>
  <si>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</si>
  <si>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</si>
  <si>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</si>
  <si>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</si>
  <si>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</si>
  <si>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</si>
  <si>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</si>
  <si>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</si>
  <si>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</si>
  <si>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</si>
  <si>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</si>
  <si>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</si>
  <si>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</si>
  <si>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</si>
  <si>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</si>
  <si>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</si>
  <si>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</si>
  <si>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</si>
  <si>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</si>
  <si>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</si>
  <si>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</si>
  <si>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</si>
  <si>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</si>
  <si>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</si>
  <si>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</si>
  <si>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</si>
  <si>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</si>
  <si>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</si>
  <si>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</si>
  <si>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</si>
  <si>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</si>
  <si>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</si>
  <si>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</si>
  <si>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</si>
  <si>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</si>
  <si>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</si>
  <si>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</si>
  <si>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</si>
  <si>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</si>
  <si>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</si>
  <si>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</si>
  <si>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</si>
  <si>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</si>
  <si>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</si>
  <si>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</si>
  <si>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</si>
  <si>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</si>
  <si>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</si>
  <si>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</si>
  <si>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</si>
  <si>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</si>
  <si>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</si>
  <si>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</si>
  <si>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</si>
  <si>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</si>
  <si>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</si>
  <si>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</si>
  <si>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</si>
  <si>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</si>
  <si>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</si>
  <si>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</si>
  <si>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</si>
  <si>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</si>
  <si>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</si>
  <si>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</si>
  <si>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</si>
  <si>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</si>
  <si>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</si>
  <si>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</si>
  <si>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</si>
  <si>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</si>
  <si>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</si>
  <si>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</si>
  <si>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</si>
  <si>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</si>
  <si>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</si>
  <si>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</si>
  <si>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</si>
  <si>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</si>
  <si>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</si>
  <si>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</si>
  <si>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</si>
  <si>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</si>
  <si>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</si>
  <si>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</si>
  <si>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</si>
  <si>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</si>
  <si>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</si>
  <si>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</si>
  <si>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</si>
  <si>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</si>
  <si>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</si>
  <si>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</si>
  <si>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</si>
  <si>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</si>
  <si>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</si>
  <si>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</si>
  <si>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</si>
  <si>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</si>
  <si>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</si>
  <si>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</si>
  <si>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</si>
  <si>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</si>
  <si>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</si>
  <si>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</si>
  <si>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</si>
  <si>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</si>
  <si>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</si>
  <si>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</si>
  <si>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</si>
  <si>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</si>
  <si>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</si>
  <si>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</si>
  <si>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</si>
  <si>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</si>
  <si>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</si>
  <si>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</si>
  <si>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</si>
  <si>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</si>
  <si>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</si>
  <si>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</si>
  <si>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</si>
  <si>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</si>
  <si>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</si>
  <si>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</si>
  <si>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</si>
  <si>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</si>
  <si>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</si>
  <si>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</si>
  <si>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</si>
  <si>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</si>
  <si>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</si>
  <si>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</si>
  <si>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</si>
  <si>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</si>
  <si>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</si>
  <si>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</si>
  <si>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</si>
  <si>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</si>
  <si>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</si>
  <si>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</si>
  <si>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</si>
  <si>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</si>
  <si>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</si>
  <si>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</si>
  <si>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</si>
  <si>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</si>
  <si>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</si>
  <si>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</si>
  <si>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</si>
  <si>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</si>
  <si>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</si>
  <si>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</si>
  <si>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</si>
  <si>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</si>
  <si>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</si>
  <si>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</si>
  <si>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</si>
  <si>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</si>
  <si>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</si>
  <si>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</si>
  <si>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</si>
  <si>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</si>
  <si>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</si>
  <si>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</si>
  <si>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</si>
  <si>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</si>
  <si>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</si>
  <si>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</si>
  <si>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</si>
  <si>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</si>
  <si>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</si>
  <si>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</si>
  <si>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</si>
  <si>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</si>
  <si>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</si>
  <si>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</si>
  <si>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</si>
  <si>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</si>
  <si>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</si>
  <si>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</si>
  <si>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</si>
  <si>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</si>
  <si>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</si>
  <si>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</si>
  <si>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</si>
  <si>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</si>
  <si>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</si>
  <si>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</si>
  <si>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</si>
  <si>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</si>
  <si>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</si>
  <si>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</si>
  <si>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</si>
  <si>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</si>
  <si>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</si>
  <si>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</si>
  <si>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</si>
  <si>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</si>
  <si>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</si>
  <si>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</si>
  <si>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</si>
  <si>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</si>
  <si>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</si>
  <si>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</si>
  <si>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</si>
  <si>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</si>
  <si>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</si>
  <si>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</si>
  <si>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</si>
  <si>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</si>
  <si>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</si>
  <si>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</si>
  <si>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</si>
  <si>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</si>
  <si>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</si>
  <si>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</si>
  <si>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</si>
  <si>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</si>
  <si>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</si>
  <si>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</si>
  <si>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</si>
  <si>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</si>
  <si>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</si>
  <si>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</si>
  <si>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</si>
  <si>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</si>
  <si>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</si>
  <si>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</si>
  <si>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</si>
  <si>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</si>
  <si>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</si>
  <si>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</si>
  <si>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</si>
  <si>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</si>
  <si>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</si>
  <si>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</si>
  <si>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</si>
  <si>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</si>
  <si>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</si>
  <si>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</si>
  <si>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</si>
  <si>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</si>
  <si>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</si>
  <si>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</si>
  <si>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</si>
  <si>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</si>
  <si>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</si>
  <si>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</si>
  <si>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</si>
  <si>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</si>
  <si>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</si>
  <si>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</si>
  <si>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</si>
  <si>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</si>
  <si>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</si>
  <si>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</si>
  <si>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</si>
  <si>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</si>
  <si>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</si>
  <si>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</si>
  <si>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</si>
  <si>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</si>
  <si>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</si>
  <si>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</si>
  <si>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</si>
  <si>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</si>
  <si>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</si>
  <si>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</si>
  <si>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</si>
  <si>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</si>
  <si>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</si>
  <si>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</si>
  <si>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</si>
  <si>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</si>
  <si>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</si>
  <si>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</si>
  <si>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</si>
  <si>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</si>
  <si>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</si>
  <si>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</si>
  <si>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</si>
  <si>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</si>
  <si>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</si>
  <si>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</si>
  <si>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</si>
  <si>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</si>
  <si>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</si>
  <si>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</si>
  <si>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</si>
  <si>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</si>
  <si>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</si>
  <si>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</si>
  <si>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</si>
  <si>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</si>
  <si>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</si>
  <si>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</si>
  <si>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</si>
  <si>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</si>
  <si>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</si>
  <si>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</si>
  <si>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</si>
  <si>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</si>
  <si>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</si>
  <si>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</si>
  <si>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</si>
  <si>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</si>
  <si>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</si>
  <si>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</si>
  <si>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</si>
  <si>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</si>
  <si>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</si>
  <si>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</si>
  <si>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</si>
  <si>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</si>
  <si>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</si>
  <si>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</si>
  <si>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</si>
  <si>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</si>
  <si>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</si>
  <si>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</si>
  <si>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</si>
  <si>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</si>
  <si>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</si>
  <si>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</si>
  <si>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</si>
  <si>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</si>
  <si>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</si>
  <si>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</si>
  <si>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</si>
  <si>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</si>
  <si>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</si>
  <si>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</si>
  <si>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</si>
  <si>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</si>
  <si>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</si>
  <si>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</si>
  <si>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</si>
  <si>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</si>
  <si>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</si>
  <si>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</si>
  <si>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</si>
  <si>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</si>
  <si>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</si>
  <si>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</si>
  <si>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</si>
  <si>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</si>
  <si>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</si>
  <si>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</si>
  <si>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</si>
  <si>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</si>
  <si>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</si>
  <si>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</si>
  <si>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</si>
  <si>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</si>
  <si>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</si>
  <si>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</si>
  <si>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</si>
  <si>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</si>
  <si>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</si>
  <si>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</si>
  <si>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</si>
  <si>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</si>
  <si>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</si>
  <si>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</si>
  <si>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</si>
  <si>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</si>
  <si>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</si>
  <si>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</si>
  <si>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</si>
  <si>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</si>
  <si>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</si>
  <si>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</si>
  <si>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</si>
  <si>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</si>
  <si>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</si>
  <si>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</si>
  <si>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</si>
  <si>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</si>
  <si>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</si>
  <si>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</si>
  <si>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</si>
  <si>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</si>
  <si>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</si>
  <si>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</si>
  <si>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</si>
  <si>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</si>
  <si>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</si>
  <si>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</si>
  <si>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</si>
  <si>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</si>
  <si>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</si>
  <si>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</si>
  <si>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</si>
  <si>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</si>
  <si>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</si>
  <si>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</si>
  <si>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</si>
  <si>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</si>
  <si>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</si>
  <si>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</si>
  <si>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</si>
  <si>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</si>
  <si>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</si>
  <si>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</si>
  <si>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</si>
  <si>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</si>
  <si>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</si>
  <si>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</si>
  <si>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</si>
  <si>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</si>
  <si>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</si>
  <si>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</si>
  <si>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</si>
  <si>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</si>
  <si>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</si>
  <si>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</si>
  <si>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</si>
  <si>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</si>
  <si>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</si>
  <si>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</si>
  <si>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</si>
  <si>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</si>
  <si>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</si>
  <si>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</si>
  <si>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</si>
  <si>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</si>
  <si>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</si>
  <si>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</si>
  <si>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</si>
  <si>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</si>
  <si>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</si>
  <si>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</si>
  <si>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</si>
  <si>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</si>
  <si>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</si>
  <si>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</si>
  <si>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</si>
  <si>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</si>
  <si>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</si>
  <si>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</si>
  <si>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</si>
  <si>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</si>
  <si>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</si>
  <si>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</si>
  <si>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</si>
  <si>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</si>
  <si>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</si>
  <si>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</si>
  <si>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</si>
  <si>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</si>
  <si>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</si>
  <si>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</si>
  <si>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</si>
  <si>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</si>
  <si>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</si>
  <si>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</si>
  <si>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</si>
  <si>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</si>
  <si>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</si>
  <si>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</si>
  <si>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</si>
  <si>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</si>
  <si>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</si>
  <si>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</si>
  <si>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</si>
  <si>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</si>
  <si>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</si>
  <si>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</si>
  <si>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</si>
  <si>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</si>
  <si>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</si>
  <si>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</si>
  <si>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</si>
  <si>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</si>
  <si>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</si>
  <si>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</si>
  <si>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</si>
  <si>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</si>
  <si>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</si>
  <si>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</si>
  <si>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</si>
  <si>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</si>
  <si>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</si>
  <si>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</si>
  <si>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</si>
  <si>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</si>
  <si>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</si>
  <si>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</si>
  <si>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</si>
  <si>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</si>
  <si>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</si>
  <si>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</si>
  <si>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</si>
  <si>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</si>
  <si>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</si>
  <si>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</si>
  <si>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</si>
  <si>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</si>
  <si>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</si>
  <si>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</si>
  <si>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</si>
  <si>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</si>
  <si>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</si>
  <si>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</si>
  <si>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</si>
  <si>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</si>
  <si>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</si>
  <si>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</si>
  <si>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</si>
  <si>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</si>
  <si>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</si>
  <si>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</si>
  <si>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</si>
  <si>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</si>
  <si>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</si>
  <si>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</si>
  <si>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</si>
  <si>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</si>
  <si>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</si>
  <si>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</si>
  <si>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</si>
  <si>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</si>
  <si>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</si>
  <si>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</si>
  <si>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</si>
  <si>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</si>
  <si>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</si>
  <si>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</si>
  <si>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</si>
  <si>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</si>
  <si>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</si>
  <si>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</si>
  <si>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</si>
  <si>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</si>
  <si>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</si>
  <si>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</si>
  <si>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</si>
  <si>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</si>
  <si>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</si>
  <si>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</si>
  <si>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</si>
  <si>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</si>
  <si>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</si>
  <si>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</si>
  <si>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</si>
  <si>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</si>
  <si>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</si>
  <si>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</si>
  <si>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</si>
  <si>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</si>
  <si>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</si>
  <si>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</si>
  <si>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</si>
  <si>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</si>
  <si>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</si>
  <si>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</si>
  <si>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</si>
  <si>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</si>
  <si>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</si>
  <si>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</si>
  <si>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</si>
  <si>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</si>
  <si>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</si>
  <si>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</si>
  <si>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</si>
  <si>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</si>
  <si>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</si>
  <si>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</si>
  <si>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</si>
  <si>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</si>
  <si>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</si>
  <si>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</si>
  <si>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</si>
  <si>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</si>
  <si>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</si>
  <si>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</si>
  <si>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</si>
  <si>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</si>
  <si>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</si>
  <si>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</si>
  <si>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</si>
  <si>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</si>
  <si>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</si>
  <si>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</si>
  <si>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</si>
  <si>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</si>
  <si>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</si>
  <si>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</si>
  <si>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</si>
  <si>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</si>
  <si>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</si>
  <si>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</si>
  <si>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</si>
  <si>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</si>
  <si>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</si>
  <si>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</si>
  <si>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</si>
  <si>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</si>
  <si>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</si>
  <si>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</si>
  <si>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</si>
  <si>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</si>
  <si>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</si>
  <si>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</si>
  <si>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</si>
  <si>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</si>
  <si>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</si>
  <si>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</si>
  <si>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</si>
  <si>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</si>
  <si>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</si>
  <si>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</si>
  <si>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</si>
  <si>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</si>
  <si>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</si>
  <si>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</si>
  <si>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</si>
  <si>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</si>
  <si>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</si>
  <si>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</si>
  <si>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</si>
  <si>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</si>
  <si>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</si>
  <si>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</si>
  <si>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</si>
  <si>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</si>
  <si>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</si>
  <si>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</si>
  <si>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</si>
  <si>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</si>
  <si>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</si>
  <si>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</si>
  <si>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</si>
  <si>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</si>
  <si>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</si>
  <si>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</si>
  <si>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</si>
  <si>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</si>
  <si>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</si>
  <si>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</si>
  <si>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</si>
  <si>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</si>
  <si>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</si>
  <si>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</si>
  <si>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</si>
  <si>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</si>
  <si>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</si>
  <si>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</si>
  <si>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</si>
  <si>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</si>
  <si>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</si>
  <si>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</si>
  <si>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</si>
  <si>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</si>
  <si>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</si>
  <si>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</si>
  <si>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</si>
  <si>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</si>
  <si>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</si>
  <si>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</si>
  <si>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</si>
  <si>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</si>
  <si>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</si>
  <si>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</si>
  <si>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</si>
  <si>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</si>
  <si>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</si>
  <si>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</si>
  <si>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</si>
  <si>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</si>
  <si>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</si>
  <si>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</si>
  <si>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</si>
  <si>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</si>
  <si>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</si>
  <si>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</si>
  <si>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</si>
  <si>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</si>
  <si>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</si>
  <si>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</si>
  <si>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</si>
  <si>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</si>
  <si>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</si>
  <si>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</si>
  <si>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</si>
  <si>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</si>
  <si>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</si>
  <si>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</si>
  <si>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</si>
  <si>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</si>
  <si>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</si>
  <si>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</si>
  <si>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</si>
  <si>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</si>
  <si>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</si>
  <si>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</si>
  <si>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</si>
  <si>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</si>
  <si>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</si>
  <si>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</si>
  <si>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</si>
  <si>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</si>
  <si>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</si>
  <si>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</si>
  <si>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</si>
  <si>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</si>
  <si>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</si>
  <si>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</si>
  <si>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</si>
  <si>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</si>
  <si>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</si>
  <si>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</si>
  <si>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</si>
  <si>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</si>
  <si>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</si>
  <si>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</si>
  <si>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</si>
  <si>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</si>
  <si>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</si>
  <si>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</si>
  <si>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</si>
  <si>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</si>
  <si>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</si>
  <si>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</si>
  <si>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</si>
  <si>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</si>
  <si>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</si>
  <si>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</si>
  <si>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</si>
  <si>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</si>
  <si>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</si>
  <si>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</si>
  <si>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</si>
  <si>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</si>
  <si>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</si>
  <si>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</si>
  <si>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</si>
  <si>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</si>
  <si>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</si>
  <si>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</si>
  <si>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</si>
  <si>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</si>
  <si>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</si>
  <si>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</si>
  <si>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</si>
  <si>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</si>
  <si>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</si>
  <si>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</si>
  <si>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</si>
  <si>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</si>
  <si>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</si>
  <si>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</si>
  <si>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</si>
  <si>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</si>
  <si>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</si>
  <si>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</si>
  <si>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</si>
  <si>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</si>
  <si>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</si>
  <si>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</si>
  <si>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</si>
  <si>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</si>
  <si>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</si>
  <si>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</si>
  <si>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</si>
  <si>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</si>
  <si>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</si>
  <si>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</si>
  <si>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</si>
  <si>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</si>
  <si>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</si>
  <si>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</si>
  <si>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</si>
  <si>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</si>
  <si>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</si>
  <si>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</si>
  <si>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</si>
  <si>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</si>
  <si>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</si>
  <si>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</si>
  <si>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</si>
  <si>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</si>
  <si>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</si>
  <si>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</si>
  <si>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</si>
  <si>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</si>
  <si>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</si>
  <si>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</si>
  <si>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</si>
  <si>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</si>
  <si>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</si>
  <si>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</si>
  <si>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</si>
  <si>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</si>
  <si>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</si>
  <si>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</si>
  <si>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</si>
  <si>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</si>
  <si>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</si>
  <si>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</si>
  <si>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</si>
  <si>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</si>
  <si>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</si>
  <si>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</si>
  <si>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</si>
  <si>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</si>
  <si>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</si>
  <si>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</si>
  <si>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</si>
  <si>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</si>
  <si>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</si>
  <si>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</si>
  <si>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</si>
  <si>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</si>
  <si>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</si>
  <si>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</si>
  <si>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</si>
  <si>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</si>
  <si>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</si>
  <si>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</si>
  <si>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</si>
  <si>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</si>
  <si>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</si>
  <si>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</si>
  <si>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</si>
  <si>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</si>
  <si>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</si>
  <si>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</si>
  <si>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</si>
  <si>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</si>
  <si>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</si>
  <si>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</si>
  <si>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</si>
  <si>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</si>
  <si>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</si>
  <si>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</si>
  <si>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</si>
  <si>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</si>
  <si>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</si>
  <si>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</si>
  <si>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</si>
  <si>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</si>
  <si>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</si>
  <si>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</si>
  <si>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</si>
  <si>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</si>
  <si>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</si>
  <si>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</si>
  <si>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</si>
  <si>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</si>
  <si>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</si>
  <si>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</si>
  <si>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</si>
  <si>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</si>
  <si>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</si>
  <si>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</si>
  <si>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</si>
  <si>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</si>
  <si>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</si>
  <si>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</si>
  <si>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</si>
  <si>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</si>
  <si>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</si>
  <si>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</si>
  <si>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</si>
  <si>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</si>
  <si>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</si>
  <si>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</si>
  <si>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</si>
  <si>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</si>
  <si>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</si>
  <si>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</si>
  <si>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</si>
  <si>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</si>
  <si>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</si>
  <si>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</si>
  <si>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</si>
  <si>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</si>
  <si>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</si>
  <si>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</si>
  <si>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</si>
  <si>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</si>
  <si>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</si>
  <si>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</si>
  <si>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</si>
  <si>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</si>
  <si>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</si>
  <si>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</si>
  <si>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</si>
  <si>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</si>
  <si>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</si>
  <si>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</si>
  <si>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</si>
  <si>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</si>
  <si>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</si>
  <si>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</si>
  <si>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</si>
  <si>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</si>
  <si>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</si>
  <si>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</si>
  <si>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</si>
  <si>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</si>
  <si>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</si>
  <si>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</si>
  <si>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</si>
  <si>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</si>
  <si>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</si>
  <si>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</si>
  <si>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</si>
  <si>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</si>
  <si>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</si>
  <si>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</si>
  <si>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</si>
  <si>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</si>
  <si>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</si>
  <si>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</si>
  <si>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</si>
  <si>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</si>
  <si>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</si>
  <si>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</si>
  <si>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</si>
  <si>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</si>
  <si>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</si>
  <si>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</si>
  <si>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</si>
  <si>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</si>
  <si>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</si>
  <si>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</si>
  <si>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</si>
  <si>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</si>
  <si>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</si>
  <si>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</si>
  <si>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</si>
  <si>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</si>
  <si>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</si>
  <si>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</si>
  <si>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</si>
  <si>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</si>
  <si>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</si>
  <si>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</si>
  <si>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</si>
  <si>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</si>
  <si>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</si>
  <si>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</si>
  <si>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</si>
  <si>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</si>
  <si>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</si>
  <si>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</si>
  <si>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</si>
  <si>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</si>
  <si>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</si>
  <si>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</si>
  <si>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</si>
  <si>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</si>
  <si>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</si>
  <si>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</si>
  <si>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</si>
  <si>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</si>
  <si>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</si>
  <si>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</si>
  <si>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</si>
  <si>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</si>
  <si>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</si>
  <si>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</si>
  <si>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</si>
  <si>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</si>
  <si>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</si>
  <si>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</si>
  <si>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</si>
  <si>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</si>
  <si>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</si>
  <si>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</si>
  <si>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</si>
  <si>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</si>
  <si>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</si>
  <si>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</si>
  <si>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</si>
  <si>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</si>
  <si>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</si>
  <si>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</si>
  <si>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</si>
  <si>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</si>
  <si>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</si>
  <si>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</si>
  <si>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</si>
  <si>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</si>
  <si>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</si>
  <si>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</si>
  <si>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</si>
  <si>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</si>
  <si>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</si>
  <si>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</si>
  <si>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</si>
  <si>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</si>
  <si>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</si>
  <si>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</si>
  <si>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</si>
  <si>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</si>
  <si>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</si>
  <si>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</si>
  <si>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</si>
  <si>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</si>
  <si>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</si>
  <si>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</si>
  <si>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</si>
  <si>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</si>
  <si>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</si>
  <si>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</si>
  <si>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</si>
  <si>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</si>
  <si>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</si>
  <si>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</si>
  <si>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</si>
  <si>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</si>
  <si>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</si>
  <si>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</si>
  <si>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</si>
  <si>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</si>
  <si>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</si>
  <si>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</si>
  <si>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</si>
  <si>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</si>
  <si>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</si>
  <si>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</si>
  <si>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</si>
  <si>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</si>
  <si>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</si>
  <si>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</si>
  <si>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</si>
  <si>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</si>
  <si>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</si>
  <si>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</si>
  <si>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</si>
  <si>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</si>
  <si>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</si>
  <si>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</si>
  <si>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</si>
  <si>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</si>
  <si>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</si>
  <si>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</si>
  <si>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</si>
  <si>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</si>
  <si>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</si>
  <si>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</si>
  <si>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</si>
  <si>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</si>
  <si>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</si>
  <si>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</si>
  <si>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</si>
  <si>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</si>
  <si>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</si>
  <si>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</si>
  <si>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</si>
  <si>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</si>
  <si>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</si>
  <si>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</si>
  <si>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</si>
  <si>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</si>
  <si>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</si>
  <si>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</si>
  <si>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</si>
  <si>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</si>
  <si>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</si>
  <si>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</si>
  <si>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</si>
  <si>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</si>
  <si>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</si>
  <si>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</si>
  <si>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</si>
  <si>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</si>
  <si>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</si>
  <si>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</si>
  <si>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</si>
  <si>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</si>
  <si>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</si>
  <si>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</si>
  <si>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</si>
  <si>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</si>
  <si>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</si>
  <si>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</si>
  <si>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</si>
  <si>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</si>
  <si>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</si>
  <si>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</si>
  <si>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</si>
  <si>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</si>
  <si>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</si>
  <si>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</si>
  <si>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</si>
  <si>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</si>
  <si>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</si>
  <si>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</si>
  <si>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</si>
  <si>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</si>
  <si>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</si>
  <si>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</si>
  <si>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</si>
  <si>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</si>
  <si>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</si>
  <si>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</si>
  <si>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</si>
  <si>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</si>
  <si>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</si>
  <si>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</si>
  <si>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</si>
  <si>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</si>
  <si>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</si>
  <si>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</si>
  <si>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</si>
  <si>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</si>
  <si>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</si>
  <si>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</si>
  <si>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</si>
  <si>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</si>
  <si>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</si>
  <si>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</si>
  <si>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</si>
  <si>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</si>
  <si>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</si>
  <si>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</si>
  <si>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</si>
  <si>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</si>
  <si>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</si>
  <si>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</si>
  <si>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</si>
  <si>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</si>
  <si>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</si>
  <si>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</si>
  <si>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</si>
  <si>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</si>
  <si>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</si>
  <si>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</si>
  <si>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</si>
  <si>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</si>
  <si>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</si>
  <si>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</si>
  <si>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</si>
  <si>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</si>
  <si>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</si>
  <si>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</si>
  <si>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</si>
  <si>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</si>
  <si>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</si>
  <si>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</si>
  <si>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</si>
  <si>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</si>
  <si>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</si>
  <si>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</si>
  <si>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</si>
  <si>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</si>
  <si>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</si>
  <si>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</si>
  <si>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</si>
  <si>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</si>
  <si>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</si>
  <si>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</si>
  <si>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</si>
  <si>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</si>
  <si>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</si>
  <si>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</si>
  <si>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</si>
  <si>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</si>
  <si>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</si>
  <si>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</si>
  <si>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</si>
  <si>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</si>
  <si>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</si>
  <si>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</si>
  <si>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</si>
  <si>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</si>
  <si>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</si>
  <si>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</si>
  <si>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</si>
  <si>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</si>
  <si>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</si>
  <si>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</si>
  <si>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</si>
  <si>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</si>
  <si>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</si>
  <si>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</si>
  <si>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</si>
  <si>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</si>
  <si>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</si>
  <si>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</si>
  <si>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</si>
  <si>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</si>
  <si>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</si>
  <si>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</si>
  <si>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</si>
  <si>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</si>
  <si>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</si>
  <si>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</si>
  <si>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</si>
  <si>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</si>
  <si>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</si>
  <si>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</si>
  <si>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</si>
  <si>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</si>
  <si>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</si>
  <si>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</si>
  <si>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</si>
  <si>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</si>
  <si>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</si>
  <si>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</si>
  <si>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</si>
  <si>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</si>
  <si>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</si>
  <si>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</si>
  <si>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</si>
  <si>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</si>
  <si>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</si>
  <si>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</si>
  <si>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</si>
  <si>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</si>
  <si>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</si>
  <si>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</si>
  <si>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</si>
  <si>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</si>
  <si>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</si>
  <si>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</si>
  <si>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</si>
  <si>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</si>
  <si>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</si>
  <si>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</si>
  <si>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</si>
  <si>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</si>
  <si>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</si>
  <si>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</si>
  <si>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</si>
  <si>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</si>
  <si>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</si>
  <si>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</si>
  <si>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</si>
  <si>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</si>
  <si>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</si>
  <si>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</si>
  <si>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</si>
  <si>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</si>
  <si>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</si>
  <si>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</si>
  <si>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</si>
  <si>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</si>
  <si>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</si>
  <si>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</si>
  <si>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</si>
  <si>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</si>
  <si>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</si>
  <si>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</si>
  <si>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</si>
  <si>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</si>
  <si>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</si>
  <si>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</si>
  <si>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</si>
  <si>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</si>
  <si>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</si>
  <si>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</si>
  <si>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</si>
  <si>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</si>
  <si>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</si>
  <si>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</si>
  <si>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</si>
  <si>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</si>
  <si>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</si>
  <si>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</si>
  <si>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</si>
  <si>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</si>
  <si>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</si>
  <si>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</si>
  <si>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</si>
  <si>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</si>
  <si>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</si>
  <si>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</si>
  <si>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</si>
  <si>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</si>
  <si>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</si>
  <si>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</si>
  <si>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</si>
  <si>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</si>
  <si>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</si>
  <si>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</si>
  <si>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</si>
  <si>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</si>
  <si>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</si>
  <si>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</si>
  <si>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</si>
  <si>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</si>
  <si>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</si>
  <si>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</si>
  <si>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</si>
  <si>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</si>
  <si>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</si>
  <si>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</si>
  <si>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</si>
  <si>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</si>
  <si>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</si>
  <si>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</si>
  <si>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</si>
  <si>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</si>
  <si>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</si>
  <si>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</si>
  <si>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</si>
  <si>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</si>
  <si>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</si>
  <si>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</si>
  <si>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</si>
  <si>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</si>
  <si>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</si>
  <si>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</si>
  <si>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</si>
  <si>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</si>
  <si>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</si>
  <si>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</si>
  <si>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</si>
  <si>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</si>
  <si>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</si>
  <si>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</si>
  <si>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</si>
  <si>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</si>
  <si>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</si>
  <si>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</si>
  <si>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</si>
  <si>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</si>
  <si>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</si>
  <si>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</si>
  <si>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</si>
  <si>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</si>
  <si>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</si>
  <si>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</si>
  <si>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</si>
  <si>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</si>
  <si>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</si>
  <si>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</si>
  <si>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</si>
  <si>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</si>
  <si>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</si>
  <si>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</si>
  <si>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</si>
  <si>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</si>
  <si>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</si>
  <si>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</si>
  <si>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</si>
  <si>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</si>
  <si>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</si>
  <si>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</si>
  <si>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</si>
  <si>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</si>
  <si>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</si>
  <si>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</si>
  <si>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</si>
  <si>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</si>
  <si>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</si>
  <si>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</si>
  <si>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</si>
  <si>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</si>
  <si>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</si>
  <si>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</si>
  <si>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</si>
  <si>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</si>
  <si>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</si>
  <si>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</si>
  <si>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</si>
  <si>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</si>
  <si>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</si>
  <si>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</si>
  <si>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</si>
  <si>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</si>
  <si>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</si>
  <si>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</si>
  <si>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</si>
  <si>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</si>
  <si>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</si>
  <si>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</si>
  <si>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</si>
  <si>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</si>
  <si>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</si>
  <si>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</si>
  <si>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</si>
  <si>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</si>
  <si>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</si>
  <si>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</si>
  <si>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</si>
  <si>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</si>
  <si>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</si>
  <si>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</si>
  <si>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</si>
  <si>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</si>
  <si>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</si>
  <si>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</si>
  <si>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</si>
  <si>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</si>
  <si>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</si>
  <si>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</si>
  <si>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</si>
  <si>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</si>
  <si>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</si>
  <si>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</si>
  <si>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</si>
  <si>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</si>
  <si>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</si>
  <si>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</si>
  <si>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</si>
  <si>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</si>
  <si>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</si>
  <si>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</si>
  <si>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</si>
  <si>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</si>
  <si>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</si>
  <si>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</si>
  <si>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</si>
  <si>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</si>
  <si>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</si>
  <si>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</si>
  <si>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</si>
  <si>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</si>
  <si>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</si>
  <si>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</si>
  <si>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</si>
  <si>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</si>
  <si>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</si>
  <si>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</si>
  <si>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</si>
  <si>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</si>
  <si>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</si>
  <si>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</si>
  <si>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</si>
  <si>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</si>
  <si>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</si>
  <si>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</si>
  <si>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</si>
  <si>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</si>
  <si>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</si>
  <si>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</si>
  <si>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</si>
  <si>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</si>
  <si>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</si>
  <si>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</si>
  <si>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</si>
  <si>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</si>
  <si>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</si>
  <si>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</si>
  <si>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</si>
  <si>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</si>
  <si>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</si>
  <si>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</si>
  <si>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</si>
  <si>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</si>
  <si>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</si>
  <si>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</si>
  <si>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</si>
  <si>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</si>
  <si>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</si>
  <si>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</si>
  <si>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</si>
  <si>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</si>
  <si>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</si>
  <si>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</si>
  <si>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</si>
  <si>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</si>
  <si>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</si>
  <si>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</si>
  <si>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</si>
  <si>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</si>
  <si>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</si>
  <si>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</si>
  <si>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</si>
  <si>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</si>
  <si>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</si>
  <si>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</si>
  <si>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</si>
  <si>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</si>
  <si>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</si>
  <si>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</si>
  <si>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</si>
  <si>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</si>
  <si>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</si>
  <si>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</si>
  <si>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</si>
  <si>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</si>
  <si>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</si>
  <si>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</si>
  <si>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</si>
  <si>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</si>
  <si>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</si>
  <si>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</si>
  <si>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</si>
  <si>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</si>
  <si>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</si>
  <si>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</si>
  <si>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</si>
  <si>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</si>
  <si>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</si>
  <si>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</si>
  <si>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</si>
  <si>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</si>
  <si>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</si>
  <si>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</si>
  <si>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</si>
  <si>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</si>
  <si>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</si>
  <si>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</si>
  <si>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</si>
  <si>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</si>
  <si>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</si>
  <si>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</si>
  <si>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</si>
  <si>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</si>
  <si>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</si>
  <si>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</si>
  <si>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</si>
  <si>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</si>
  <si>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</si>
  <si>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</si>
  <si>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</si>
  <si>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</si>
  <si>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</si>
  <si>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</si>
  <si>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</si>
  <si>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</si>
  <si>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</si>
  <si>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</si>
  <si>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</si>
  <si>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</si>
  <si>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</si>
  <si>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</si>
  <si>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</si>
  <si>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</si>
  <si>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</si>
  <si>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</si>
  <si>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</si>
  <si>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</si>
  <si>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</si>
  <si>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</si>
  <si>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</si>
  <si>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</si>
  <si>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</si>
  <si>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</si>
  <si>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</si>
  <si>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</si>
  <si>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</si>
  <si>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</si>
  <si>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</si>
  <si>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</si>
  <si>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</si>
  <si>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</si>
  <si>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</si>
  <si>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</si>
  <si>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</si>
  <si>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</si>
  <si>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</si>
  <si>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</si>
  <si>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</si>
  <si>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</si>
  <si>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</si>
  <si>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</si>
  <si>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</si>
  <si>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</si>
  <si>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</si>
  <si>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</si>
  <si>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</si>
  <si>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</si>
  <si>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</si>
  <si>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</si>
  <si>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</si>
  <si>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</si>
  <si>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</si>
  <si>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</si>
  <si>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</si>
  <si>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</si>
  <si>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</si>
  <si>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</si>
  <si>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</si>
  <si>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</si>
  <si>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</si>
  <si>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</si>
  <si>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</si>
  <si>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</si>
  <si>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</si>
  <si>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</si>
  <si>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</si>
  <si>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</si>
  <si>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</si>
  <si>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</si>
  <si>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</si>
  <si>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</si>
  <si>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</si>
  <si>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</si>
  <si>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</si>
  <si>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</si>
  <si>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</si>
  <si>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</si>
  <si>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</si>
  <si>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</si>
  <si>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</si>
  <si>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</si>
  <si>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</si>
  <si>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</si>
  <si>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</si>
  <si>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</si>
  <si>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</si>
  <si>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</si>
  <si>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</si>
  <si>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</si>
  <si>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</si>
  <si>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</si>
  <si>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</si>
  <si>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</si>
  <si>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</si>
  <si>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</si>
  <si>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</si>
  <si>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</si>
  <si>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</si>
  <si>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</si>
  <si>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</si>
  <si>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</si>
  <si>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</si>
  <si>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</si>
  <si>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</si>
  <si>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</si>
  <si>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</si>
  <si>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</si>
  <si>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</si>
  <si>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</si>
  <si>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</si>
  <si>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</si>
  <si>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</si>
  <si>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</si>
  <si>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</si>
  <si>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</si>
  <si>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</si>
  <si>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</si>
  <si>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</si>
  <si>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</si>
  <si>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</si>
  <si>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</si>
  <si>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</si>
  <si>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</si>
  <si>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</si>
  <si>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</si>
  <si>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</si>
  <si>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</si>
  <si>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</si>
  <si>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</si>
  <si>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</si>
  <si>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</si>
  <si>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</si>
  <si>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</si>
  <si>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</si>
  <si>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</si>
  <si>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</si>
  <si>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</si>
  <si>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</si>
  <si>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</si>
  <si>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</si>
  <si>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</si>
  <si>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</si>
  <si>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</si>
  <si>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</si>
  <si>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</si>
  <si>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</si>
  <si>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</si>
  <si>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</si>
  <si>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</si>
  <si>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</si>
  <si>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</si>
  <si>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</si>
  <si>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</si>
  <si>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</si>
  <si>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</si>
  <si>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</si>
  <si>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</si>
  <si>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</si>
  <si>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</si>
  <si>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</si>
  <si>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</si>
  <si>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</si>
  <si>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</si>
  <si>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</si>
  <si>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</si>
  <si>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</si>
  <si>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</si>
  <si>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</si>
  <si>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</si>
  <si>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</si>
  <si>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</si>
  <si>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</si>
  <si>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</si>
  <si>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</si>
  <si>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</si>
  <si>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</si>
  <si>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</si>
  <si>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</si>
  <si>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</si>
  <si>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</si>
  <si>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</si>
  <si>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</si>
  <si>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</si>
  <si>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</si>
  <si>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</si>
  <si>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</si>
  <si>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</si>
  <si>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</si>
  <si>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</si>
  <si>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</si>
  <si>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</si>
  <si>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</si>
  <si>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</si>
  <si>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</si>
  <si>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</si>
  <si>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</si>
  <si>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</si>
  <si>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</si>
  <si>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</si>
  <si>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</si>
  <si>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</si>
  <si>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</si>
  <si>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</si>
  <si>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</si>
  <si>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</si>
  <si>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</si>
  <si>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</si>
  <si>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</si>
  <si>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</si>
  <si>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</si>
  <si>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</si>
  <si>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</si>
  <si>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</si>
  <si>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</si>
  <si>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</si>
  <si>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</si>
  <si>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</si>
  <si>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</si>
  <si>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</si>
  <si>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</si>
  <si>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</si>
  <si>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</si>
  <si>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</si>
  <si>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</si>
  <si>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</si>
  <si>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</si>
  <si>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</si>
  <si>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</si>
  <si>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</si>
  <si>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</si>
  <si>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</si>
  <si>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</si>
  <si>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</si>
  <si>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</si>
  <si>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</si>
  <si>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</si>
  <si>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</si>
  <si>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</si>
  <si>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</si>
  <si>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</si>
  <si>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</si>
  <si>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</si>
  <si>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</si>
  <si>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</si>
  <si>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</si>
  <si>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</si>
  <si>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</si>
  <si>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</si>
  <si>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</si>
  <si>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</si>
  <si>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</si>
  <si>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</si>
  <si>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</si>
  <si>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</si>
  <si>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</si>
  <si>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</si>
  <si>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</si>
  <si>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</si>
  <si>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</si>
  <si>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</si>
  <si>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</si>
  <si>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</si>
  <si>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</si>
  <si>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</si>
  <si>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</si>
  <si>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</si>
  <si>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</si>
  <si>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</si>
  <si>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</si>
  <si>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</si>
  <si>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</si>
  <si>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</si>
  <si>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</si>
  <si>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</si>
  <si>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</si>
  <si>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</si>
  <si>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</si>
  <si>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</si>
  <si>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</si>
  <si>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</si>
  <si>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</si>
  <si>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</si>
  <si>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</si>
  <si>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</si>
  <si>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</si>
  <si>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</si>
  <si>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</si>
  <si>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</si>
  <si>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</si>
  <si>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</si>
  <si>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</si>
  <si>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</si>
  <si>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</si>
  <si>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</si>
  <si>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</si>
  <si>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</si>
  <si>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</si>
  <si>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</si>
  <si>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</si>
  <si>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</si>
  <si>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</si>
  <si>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</si>
  <si>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</si>
  <si>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</si>
  <si>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</si>
  <si>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</si>
  <si>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</si>
  <si>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</si>
  <si>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</si>
  <si>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</si>
  <si>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</si>
  <si>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</si>
  <si>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</si>
  <si>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</si>
  <si>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</si>
  <si>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</si>
  <si>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</si>
  <si>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</si>
  <si>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</si>
  <si>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</si>
  <si>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</si>
  <si>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</si>
  <si>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</si>
  <si>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</si>
  <si>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</si>
  <si>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</si>
  <si>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</si>
  <si>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</si>
  <si>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</si>
  <si>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</si>
  <si>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</si>
  <si>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</si>
  <si>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</si>
  <si>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</si>
  <si>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</si>
  <si>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</si>
  <si>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</si>
  <si>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</si>
  <si>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</si>
  <si>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</si>
  <si>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</si>
  <si>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</si>
  <si>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</si>
  <si>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</si>
  <si>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</si>
  <si>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</si>
  <si>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</si>
  <si>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</si>
  <si>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</si>
  <si>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</si>
  <si>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</si>
  <si>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</si>
  <si>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</si>
  <si>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</si>
  <si>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</si>
  <si>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</si>
  <si>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</si>
  <si>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</si>
  <si>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</si>
  <si>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</si>
  <si>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</si>
  <si>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</si>
  <si>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</si>
  <si>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</si>
  <si>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</si>
  <si>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</si>
  <si>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</si>
  <si>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</si>
  <si>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</si>
  <si>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</si>
  <si>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</si>
  <si>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</si>
  <si>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</si>
  <si>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</si>
  <si>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</si>
  <si>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</si>
  <si>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</si>
  <si>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</si>
  <si>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</si>
  <si>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</si>
  <si>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</si>
  <si>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</si>
  <si>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</si>
  <si>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</si>
  <si>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</si>
  <si>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</si>
  <si>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</si>
  <si>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</si>
  <si>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</si>
  <si>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</si>
  <si>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</si>
  <si>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</si>
  <si>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</si>
  <si>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</si>
  <si>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</si>
  <si>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</si>
  <si>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</si>
  <si>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</si>
  <si>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</si>
  <si>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</si>
  <si>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</si>
  <si>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</si>
  <si>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</si>
  <si>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</si>
  <si>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</si>
  <si>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</si>
  <si>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</si>
  <si>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</si>
  <si>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</si>
  <si>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</si>
  <si>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</si>
  <si>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</si>
  <si>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</si>
  <si>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</si>
  <si>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</si>
  <si>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</si>
  <si>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</si>
  <si>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</si>
  <si>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</si>
  <si>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</si>
  <si>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</si>
  <si>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</si>
  <si>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</si>
  <si>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</si>
  <si>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</si>
  <si>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</si>
  <si>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</si>
  <si>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</si>
  <si>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</si>
  <si>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</si>
  <si>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</si>
  <si>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</si>
  <si>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</si>
  <si>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</si>
  <si>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</si>
  <si>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</si>
  <si>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</si>
  <si>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</si>
  <si>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</si>
  <si>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</si>
  <si>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</si>
  <si>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</si>
  <si>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</si>
  <si>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</si>
  <si>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</si>
  <si>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</si>
  <si>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</si>
  <si>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</si>
  <si>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</si>
  <si>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</si>
  <si>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</si>
  <si>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</si>
  <si>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</si>
  <si>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</si>
  <si>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</si>
  <si>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</si>
  <si>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</si>
  <si>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</si>
  <si>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</si>
  <si>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</si>
  <si>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</si>
  <si>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</si>
  <si>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</si>
  <si>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</si>
  <si>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</si>
  <si>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</si>
  <si>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</si>
  <si>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</si>
  <si>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</si>
  <si>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</si>
  <si>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</si>
  <si>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</si>
  <si>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</si>
  <si>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</si>
  <si>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</si>
  <si>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</si>
  <si>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</si>
  <si>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</si>
  <si>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</si>
  <si>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</si>
  <si>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</si>
  <si>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</si>
  <si>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</si>
  <si>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</si>
  <si>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</si>
  <si>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</si>
  <si>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</si>
  <si>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</si>
  <si>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</si>
  <si>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</si>
  <si>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</si>
  <si>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</si>
  <si>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</si>
  <si>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</si>
  <si>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</si>
  <si>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</si>
  <si>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</si>
  <si>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</si>
  <si>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</si>
  <si>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</si>
  <si>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</si>
  <si>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</si>
  <si>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</si>
  <si>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</si>
  <si>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</si>
  <si>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</si>
  <si>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</si>
  <si>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</si>
  <si>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</si>
  <si>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</si>
  <si>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</si>
  <si>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</si>
  <si>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</si>
  <si>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</si>
  <si>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</si>
  <si>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</si>
  <si>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</si>
  <si>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</si>
  <si>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</si>
  <si>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</si>
  <si>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</si>
  <si>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</si>
  <si>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</si>
  <si>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</si>
  <si>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</si>
  <si>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</si>
  <si>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</si>
  <si>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</si>
  <si>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</si>
  <si>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</si>
  <si>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</si>
  <si>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</si>
  <si>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</si>
  <si>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</si>
  <si>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</si>
  <si>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</si>
  <si>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</si>
  <si>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</si>
  <si>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</si>
  <si>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</si>
  <si>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</si>
  <si>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</si>
  <si>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</si>
  <si>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</si>
  <si>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</si>
  <si>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</si>
  <si>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</si>
  <si>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</si>
  <si>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</si>
  <si>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</si>
  <si>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</si>
  <si>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</si>
  <si>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</si>
  <si>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</si>
  <si>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</si>
  <si>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</si>
  <si>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</si>
  <si>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</si>
  <si>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</si>
  <si>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</si>
  <si>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</si>
  <si>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</si>
  <si>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</si>
  <si>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</si>
  <si>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</si>
  <si>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</si>
  <si>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</si>
  <si>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</si>
  <si>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</si>
  <si>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</si>
  <si>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</si>
  <si>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</si>
  <si>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</si>
  <si>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</si>
  <si>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</si>
  <si>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</si>
  <si>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</si>
  <si>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</si>
  <si>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</si>
  <si>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</si>
  <si>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</si>
  <si>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</si>
  <si>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</si>
  <si>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</si>
  <si>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</si>
  <si>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</si>
  <si>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</si>
  <si>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</si>
  <si>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</si>
  <si>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</si>
  <si>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</si>
  <si>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</si>
  <si>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</si>
  <si>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</si>
  <si>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</si>
  <si>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</si>
  <si>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</si>
  <si>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</si>
  <si>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</si>
  <si>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</si>
  <si>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</si>
  <si>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</si>
  <si>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</si>
  <si>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</si>
  <si>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</si>
  <si>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</si>
  <si>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</si>
  <si>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</si>
  <si>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</si>
  <si>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</si>
  <si>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</si>
  <si>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</si>
  <si>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</si>
  <si>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</si>
  <si>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</si>
  <si>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</si>
  <si>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</si>
  <si>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</si>
  <si>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</si>
  <si>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</si>
  <si>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</si>
  <si>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</si>
  <si>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</si>
  <si>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</si>
  <si>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</si>
  <si>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</si>
  <si>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</si>
  <si>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</si>
  <si>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</si>
  <si>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</si>
  <si>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</si>
  <si>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</si>
  <si>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</si>
  <si>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</si>
  <si>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</si>
  <si>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</si>
  <si>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</si>
  <si>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</si>
  <si>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</si>
  <si>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</si>
  <si>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</si>
  <si>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</si>
  <si>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</si>
  <si>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</si>
  <si>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</si>
  <si>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</si>
  <si>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</si>
  <si>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</si>
  <si>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</si>
  <si>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</si>
  <si>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</si>
  <si>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</si>
  <si>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</si>
  <si>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</si>
  <si>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</si>
  <si>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</si>
  <si>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</si>
  <si>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</si>
  <si>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</si>
  <si>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</si>
  <si>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</si>
  <si>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</si>
  <si>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</si>
  <si>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</si>
  <si>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</si>
  <si>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</si>
  <si>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</si>
  <si>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</si>
  <si>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</si>
  <si>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</si>
  <si>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</si>
  <si>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</si>
  <si>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</si>
  <si>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</si>
  <si>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</si>
  <si>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</si>
  <si>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</si>
  <si>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</si>
  <si>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</si>
  <si>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</si>
  <si>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</si>
  <si>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</si>
  <si>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</si>
  <si>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</si>
  <si>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</si>
  <si>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</si>
  <si>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</si>
  <si>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</si>
  <si>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</si>
  <si>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</si>
  <si>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</si>
  <si>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</si>
  <si>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</si>
  <si>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</si>
  <si>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</si>
  <si>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</si>
  <si>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</si>
  <si>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</si>
  <si>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</si>
  <si>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</si>
  <si>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</si>
  <si>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</si>
  <si>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</si>
  <si>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</si>
  <si>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</si>
  <si>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</si>
  <si>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</si>
  <si>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</si>
  <si>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</si>
  <si>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</si>
  <si>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</si>
  <si>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</si>
  <si>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</si>
  <si>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</si>
  <si>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</si>
  <si>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</si>
  <si>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</si>
  <si>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</si>
  <si>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</si>
  <si>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</si>
  <si>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</si>
  <si>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</si>
  <si>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</si>
  <si>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</si>
  <si>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</si>
  <si>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</si>
  <si>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</si>
  <si>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</si>
  <si>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</si>
  <si>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</si>
  <si>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</si>
  <si>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</si>
  <si>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</si>
  <si>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</si>
  <si>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</si>
  <si>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</si>
  <si>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</si>
  <si>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</si>
  <si>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</si>
  <si>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</si>
  <si>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</si>
  <si>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</si>
  <si>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</si>
  <si>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</si>
  <si>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</si>
  <si>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</si>
  <si>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</si>
  <si>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</si>
  <si>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</si>
  <si>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</si>
  <si>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</si>
  <si>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</si>
  <si>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</si>
  <si>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</si>
  <si>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</si>
  <si>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</si>
  <si>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</si>
  <si>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</si>
  <si>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</si>
  <si>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</si>
  <si>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</si>
  <si>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</si>
  <si>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</si>
  <si>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</si>
  <si>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</si>
  <si>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</si>
  <si>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</si>
  <si>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</si>
  <si>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</si>
  <si>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</si>
  <si>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</si>
  <si>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</si>
  <si>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</si>
  <si>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</si>
  <si>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</si>
  <si>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</si>
  <si>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</si>
  <si>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</si>
  <si>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</si>
  <si>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</si>
  <si>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</si>
  <si>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</si>
  <si>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</si>
  <si>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</si>
  <si>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</si>
  <si>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</si>
  <si>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</si>
  <si>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</si>
  <si>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</si>
  <si>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</si>
  <si>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</si>
  <si>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</si>
  <si>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</si>
  <si>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</si>
  <si>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</si>
  <si>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</si>
  <si>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</si>
  <si>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</si>
  <si>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</si>
  <si>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</si>
  <si>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</si>
  <si>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</si>
  <si>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</si>
  <si>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</si>
  <si>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</si>
  <si>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</si>
  <si>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</si>
  <si>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</si>
  <si>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</si>
  <si>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</si>
  <si>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</si>
  <si>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</si>
  <si>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</si>
  <si>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</si>
  <si>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</si>
  <si>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</si>
  <si>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</si>
  <si>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</si>
  <si>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</si>
  <si>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</si>
  <si>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</si>
  <si>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</si>
  <si>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</si>
  <si>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</si>
  <si>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</si>
  <si>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</si>
  <si>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</si>
  <si>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</si>
  <si>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</si>
  <si>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</si>
  <si>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</si>
  <si>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</si>
  <si>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</si>
  <si>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</si>
  <si>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</si>
  <si>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</si>
  <si>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</si>
  <si>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</si>
  <si>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</si>
  <si>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</si>
  <si>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</si>
  <si>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</si>
  <si>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</si>
  <si>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</si>
  <si>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</si>
  <si>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</si>
  <si>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</si>
  <si>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</si>
  <si>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</si>
  <si>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</si>
  <si>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</si>
  <si>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</si>
  <si>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</si>
  <si>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</si>
  <si>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</si>
  <si>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</si>
  <si>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</si>
  <si>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</si>
  <si>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</si>
  <si>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</si>
  <si>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</si>
  <si>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</si>
  <si>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</si>
  <si>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</si>
  <si>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</si>
  <si>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</si>
  <si>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</si>
  <si>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</si>
  <si>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</si>
  <si>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</si>
  <si>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</si>
  <si>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</si>
  <si>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</si>
  <si>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</si>
  <si>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</si>
  <si>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</si>
  <si>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</si>
  <si>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</si>
  <si>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</si>
  <si>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</si>
  <si>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</si>
  <si>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</si>
  <si>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</si>
  <si>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</si>
  <si>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</si>
  <si>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</si>
  <si>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</si>
  <si>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</si>
  <si>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</si>
  <si>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</si>
  <si>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</si>
  <si>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</si>
  <si>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</si>
  <si>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</si>
  <si>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</si>
  <si>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</si>
  <si>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</si>
  <si>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</si>
  <si>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</si>
  <si>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</si>
  <si>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</si>
  <si>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</si>
  <si>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</si>
  <si>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</si>
  <si>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</si>
  <si>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</si>
  <si>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</si>
  <si>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</si>
  <si>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</si>
  <si>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</si>
  <si>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</si>
  <si>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</si>
  <si>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</si>
  <si>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</si>
  <si>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</si>
  <si>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</si>
  <si>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</si>
  <si>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</si>
  <si>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</si>
  <si>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</si>
  <si>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</si>
  <si>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</si>
  <si>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</si>
  <si>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</si>
  <si>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</si>
  <si>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</si>
  <si>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</si>
  <si>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</si>
  <si>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</si>
  <si>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</si>
  <si>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</si>
  <si>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</si>
  <si>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</si>
  <si>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</si>
  <si>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</si>
  <si>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</si>
  <si>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</si>
  <si>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</si>
  <si>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</si>
  <si>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</si>
  <si>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</si>
  <si>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</si>
  <si>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</si>
  <si>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</si>
  <si>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</si>
  <si>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</si>
  <si>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</si>
  <si>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</si>
  <si>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</si>
  <si>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</si>
  <si>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</si>
  <si>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</si>
  <si>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</si>
  <si>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</si>
  <si>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</si>
  <si>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</si>
  <si>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</si>
  <si>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</si>
  <si>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</si>
  <si>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</si>
  <si>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</si>
  <si>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</si>
  <si>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</si>
  <si>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</si>
  <si>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</si>
  <si>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</si>
  <si>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</si>
  <si>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</si>
  <si>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</si>
  <si>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</si>
  <si>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</si>
  <si>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</si>
  <si>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</si>
  <si>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</si>
  <si>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</si>
  <si>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</si>
  <si>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</si>
  <si>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</si>
  <si>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</si>
  <si>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</si>
  <si>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</si>
  <si>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</si>
  <si>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</si>
  <si>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</si>
  <si>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</si>
  <si>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</si>
  <si>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</si>
  <si>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</si>
  <si>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</si>
  <si>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</si>
  <si>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</si>
  <si>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</si>
  <si>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</si>
  <si>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</si>
  <si>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</si>
  <si>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</si>
  <si>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</si>
  <si>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</si>
  <si>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</si>
  <si>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</si>
  <si>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</si>
  <si>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</si>
  <si>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</si>
  <si>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</si>
  <si>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</si>
  <si>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</si>
  <si>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</si>
  <si>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</si>
  <si>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</si>
  <si>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</si>
  <si>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</si>
  <si>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</si>
  <si>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</si>
  <si>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</si>
  <si>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</si>
  <si>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</si>
  <si>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</si>
  <si>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</si>
  <si>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</si>
  <si>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</si>
  <si>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</si>
  <si>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</si>
  <si>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</si>
  <si>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</si>
  <si>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</si>
  <si>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</si>
  <si>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</si>
  <si>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</si>
  <si>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</si>
  <si>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</si>
  <si>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</si>
  <si>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</si>
  <si>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</si>
  <si>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</si>
  <si>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</si>
  <si>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</si>
  <si>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</si>
  <si>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</si>
  <si>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</si>
  <si>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</si>
  <si>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</si>
  <si>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</si>
  <si>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</si>
  <si>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</si>
  <si>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</si>
  <si>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</si>
  <si>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</si>
  <si>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</si>
  <si>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</si>
  <si>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</si>
  <si>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</si>
  <si>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</si>
  <si>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</si>
  <si>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</si>
  <si>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</si>
  <si>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</si>
  <si>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</si>
  <si>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</si>
  <si>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</si>
  <si>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</si>
  <si>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</si>
  <si>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</si>
  <si>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</si>
  <si>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</si>
  <si>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</si>
  <si>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</si>
  <si>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</si>
  <si>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</si>
  <si>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</si>
  <si>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</si>
  <si>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</si>
  <si>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</si>
  <si>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</si>
  <si>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</si>
  <si>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</si>
  <si>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</si>
  <si>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</si>
  <si>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</si>
  <si>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</si>
  <si>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</si>
  <si>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</si>
  <si>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</si>
  <si>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</si>
  <si>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</si>
  <si>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</si>
  <si>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</si>
  <si>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</si>
  <si>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</si>
  <si>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</si>
  <si>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</si>
  <si>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</si>
  <si>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</si>
  <si>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</si>
  <si>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</si>
  <si>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</si>
  <si>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</si>
  <si>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</si>
  <si>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</si>
  <si>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</si>
  <si>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</si>
  <si>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</si>
  <si>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</si>
  <si>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</si>
  <si>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</si>
  <si>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</si>
  <si>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</si>
  <si>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</si>
  <si>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</si>
  <si>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</si>
  <si>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</si>
  <si>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</si>
  <si>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</si>
  <si>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</si>
  <si>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</si>
  <si>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</si>
  <si>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</si>
  <si>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</si>
  <si>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</si>
  <si>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</si>
  <si>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</si>
  <si>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</si>
  <si>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</si>
  <si>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</si>
  <si>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</si>
  <si>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</si>
  <si>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</si>
  <si>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</si>
  <si>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</si>
  <si>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</si>
  <si>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</si>
  <si>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</si>
  <si>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</si>
  <si>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</si>
  <si>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</si>
  <si>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</si>
  <si>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</si>
  <si>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</si>
  <si>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</si>
  <si>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</si>
  <si>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</si>
  <si>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</si>
  <si>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</si>
  <si>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</si>
  <si>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</si>
  <si>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</si>
  <si>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</si>
  <si>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</si>
  <si>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</si>
  <si>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</si>
  <si>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</si>
  <si>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</si>
  <si>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</si>
  <si>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</si>
  <si>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</si>
  <si>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</si>
  <si>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</si>
  <si>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</si>
  <si>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</si>
  <si>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</si>
  <si>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</si>
  <si>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</si>
  <si>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</si>
  <si>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</si>
  <si>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</si>
  <si>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</si>
  <si>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</si>
  <si>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</si>
  <si>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</si>
  <si>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</si>
  <si>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</si>
  <si>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</si>
  <si>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</si>
  <si>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</si>
  <si>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</si>
  <si>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</si>
  <si>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</si>
  <si>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</si>
  <si>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</si>
  <si>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</si>
  <si>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</si>
  <si>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</si>
  <si>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</si>
  <si>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</si>
  <si>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</si>
  <si>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</si>
  <si>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</si>
  <si>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</si>
  <si>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</si>
  <si>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</si>
  <si>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</si>
  <si>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</si>
  <si>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</si>
  <si>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</si>
  <si>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</si>
  <si>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</si>
  <si>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</si>
  <si>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</si>
  <si>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</si>
  <si>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</si>
  <si>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</si>
  <si>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</si>
  <si>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</si>
  <si>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</si>
  <si>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</si>
  <si>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</si>
  <si>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</si>
  <si>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</si>
  <si>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</si>
  <si>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</si>
  <si>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</si>
  <si>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</si>
  <si>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</si>
  <si>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</si>
  <si>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</si>
  <si>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</si>
  <si>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</si>
  <si>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</si>
  <si>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</si>
  <si>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</si>
  <si>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</si>
  <si>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</si>
  <si>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</si>
  <si>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</si>
  <si>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</si>
  <si>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</si>
  <si>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</si>
  <si>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</si>
  <si>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</si>
  <si>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</si>
  <si>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</si>
  <si>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</si>
  <si>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</si>
  <si>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</si>
  <si>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</si>
  <si>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</si>
  <si>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</si>
  <si>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</si>
  <si>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</si>
  <si>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</si>
  <si>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</si>
  <si>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</si>
  <si>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</si>
  <si>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</si>
  <si>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</si>
  <si>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</si>
  <si>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</si>
  <si>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</si>
  <si>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</si>
  <si>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</si>
  <si>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</si>
  <si>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</si>
  <si>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</si>
  <si>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</si>
  <si>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</si>
  <si>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</si>
  <si>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</si>
  <si>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</si>
  <si>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</si>
  <si>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</si>
  <si>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</si>
  <si>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</si>
  <si>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</si>
  <si>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</si>
  <si>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</si>
  <si>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</si>
  <si>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</si>
  <si>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</si>
  <si>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</si>
  <si>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</si>
  <si>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</si>
  <si>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</si>
  <si>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</si>
  <si>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</si>
  <si>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</si>
  <si>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</si>
  <si>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</si>
  <si>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</si>
  <si>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</si>
  <si>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</si>
  <si>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</si>
  <si>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</si>
  <si>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</si>
  <si>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</si>
  <si>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</si>
  <si>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</si>
  <si>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</si>
  <si>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</si>
  <si>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</si>
  <si>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</si>
  <si>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</si>
  <si>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</si>
  <si>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</si>
  <si>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</si>
  <si>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</si>
  <si>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</si>
  <si>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</si>
  <si>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</si>
  <si>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</si>
  <si>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</si>
  <si>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</si>
  <si>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</si>
  <si>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</si>
  <si>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</si>
  <si>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</si>
  <si>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</si>
  <si>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</si>
  <si>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</si>
  <si>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</si>
  <si>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</si>
  <si>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</si>
  <si>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</si>
  <si>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</si>
  <si>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</si>
  <si>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</si>
  <si>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</si>
  <si>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</si>
  <si>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</si>
  <si>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</si>
  <si>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</si>
  <si>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</si>
  <si>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</si>
  <si>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</si>
  <si>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</si>
  <si>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</si>
  <si>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</si>
  <si>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</si>
  <si>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</si>
  <si>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</si>
  <si>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</si>
  <si>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</si>
  <si>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</si>
  <si>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</si>
  <si>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</si>
  <si>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</si>
  <si>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</si>
  <si>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</si>
  <si>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</si>
  <si>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</si>
  <si>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</si>
  <si>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</si>
  <si>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</si>
  <si>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</si>
  <si>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</si>
  <si>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</si>
  <si>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</si>
  <si>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</si>
  <si>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</si>
  <si>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</si>
  <si>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</si>
  <si>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</si>
  <si>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</si>
  <si>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</si>
  <si>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</si>
  <si>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</si>
  <si>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</si>
  <si>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</si>
  <si>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</si>
  <si>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</si>
  <si>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</si>
  <si>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</si>
  <si>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</si>
  <si>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</si>
  <si>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</si>
  <si>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</si>
  <si>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</si>
  <si>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</si>
  <si>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</si>
  <si>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</si>
  <si>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</si>
  <si>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</si>
  <si>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</si>
  <si>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</si>
  <si>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</si>
  <si>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</si>
  <si>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</si>
  <si>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</si>
  <si>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</si>
  <si>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</si>
  <si>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</si>
  <si>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</si>
  <si>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</si>
  <si>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</si>
  <si>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</si>
  <si>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</si>
  <si>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</si>
  <si>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</si>
  <si>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</si>
  <si>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</si>
  <si>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</si>
  <si>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</si>
  <si>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</si>
  <si>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</si>
  <si>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</si>
  <si>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</si>
  <si>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</si>
  <si>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</si>
  <si>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</si>
  <si>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</si>
  <si>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</si>
  <si>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</si>
  <si>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</si>
  <si>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</si>
  <si>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</si>
  <si>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</si>
  <si>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</si>
  <si>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</si>
  <si>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</si>
  <si>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</si>
  <si>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</si>
  <si>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</si>
  <si>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</si>
  <si>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</si>
  <si>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</si>
  <si>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</si>
  <si>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</si>
  <si>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</si>
  <si>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</si>
  <si>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</si>
  <si>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</si>
  <si>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</si>
  <si>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</si>
  <si>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</si>
  <si>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</si>
  <si>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</si>
  <si>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</si>
  <si>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</si>
  <si>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</si>
  <si>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</si>
  <si>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</si>
  <si>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</si>
  <si>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</si>
  <si>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</si>
  <si>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</si>
  <si>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</si>
  <si>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</si>
  <si>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</si>
  <si>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</si>
  <si>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</si>
  <si>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</si>
  <si>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</si>
  <si>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</si>
  <si>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</si>
  <si>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</si>
  <si>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</si>
  <si>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</si>
  <si>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</si>
  <si>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</si>
  <si>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</si>
  <si>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</si>
  <si>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</si>
  <si>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</si>
  <si>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</si>
  <si>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</si>
  <si>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</si>
  <si>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</si>
  <si>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</si>
  <si>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</si>
  <si>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</si>
  <si>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</si>
  <si>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</si>
  <si>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</si>
  <si>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</si>
  <si>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</si>
  <si>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</si>
  <si>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</si>
  <si>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</si>
  <si>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</si>
  <si>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</si>
  <si>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</si>
  <si>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</si>
  <si>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</si>
  <si>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</si>
  <si>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</si>
  <si>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</si>
  <si>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</si>
  <si>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</si>
  <si>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</si>
  <si>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</si>
  <si>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</si>
  <si>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</si>
  <si>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</si>
  <si>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</si>
  <si>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</si>
  <si>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</si>
  <si>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</si>
  <si>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</si>
  <si>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</si>
  <si>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</si>
  <si>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</si>
  <si>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</si>
  <si>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</si>
  <si>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</si>
  <si>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</si>
  <si>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</si>
  <si>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</si>
  <si>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</si>
  <si>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</si>
  <si>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</si>
  <si>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</si>
  <si>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</si>
  <si>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</si>
  <si>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</si>
  <si>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</si>
  <si>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</si>
  <si>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</si>
  <si>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</si>
  <si>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</si>
  <si>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</si>
  <si>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</si>
  <si>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</si>
  <si>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</si>
  <si>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</si>
  <si>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</si>
  <si>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</si>
  <si>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</si>
  <si>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</si>
  <si>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</si>
  <si>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</si>
  <si>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</si>
  <si>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</si>
  <si>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</si>
  <si>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</si>
  <si>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</si>
  <si>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</si>
  <si>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</si>
  <si>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</si>
  <si>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</si>
  <si>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</si>
  <si>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</si>
  <si>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</si>
  <si>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</si>
  <si>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</si>
  <si>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</si>
  <si>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</si>
  <si>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</si>
  <si>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</si>
  <si>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</si>
  <si>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</si>
  <si>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</si>
  <si>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</si>
  <si>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</si>
  <si>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</si>
  <si>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</si>
  <si>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</si>
  <si>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</si>
  <si>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</si>
  <si>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</si>
  <si>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</si>
  <si>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</si>
  <si>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</si>
  <si>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</si>
  <si>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</si>
  <si>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</si>
  <si>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</si>
  <si>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</si>
  <si>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</si>
  <si>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</si>
  <si>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</si>
  <si>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</si>
  <si>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</si>
  <si>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</si>
  <si>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</si>
  <si>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</si>
  <si>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</si>
  <si>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</si>
  <si>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</si>
  <si>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</si>
  <si>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</si>
  <si>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</si>
  <si>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</si>
  <si>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</si>
  <si>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</si>
  <si>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</si>
  <si>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</si>
  <si>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</si>
  <si>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</si>
  <si>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</si>
  <si>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</si>
  <si>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</si>
  <si>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</si>
  <si>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</si>
  <si>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</si>
  <si>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</si>
  <si>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</si>
  <si>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</si>
  <si>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</si>
  <si>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</si>
  <si>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</si>
  <si>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</si>
  <si>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</si>
  <si>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</si>
  <si>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</si>
  <si>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</si>
  <si>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</si>
  <si>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</si>
  <si>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</si>
  <si>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</si>
  <si>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</si>
  <si>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</si>
  <si>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</si>
  <si>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</si>
  <si>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</si>
  <si>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</si>
  <si>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</si>
  <si>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</si>
  <si>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</si>
  <si>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</si>
  <si>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</si>
  <si>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</si>
  <si>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</si>
  <si>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</si>
  <si>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</si>
  <si>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</si>
  <si>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</si>
  <si>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</si>
  <si>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</si>
  <si>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</si>
  <si>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</si>
  <si>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</si>
  <si>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</si>
  <si>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</si>
  <si>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</si>
  <si>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</si>
  <si>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</si>
  <si>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</si>
  <si>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</si>
  <si>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</si>
  <si>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</si>
  <si>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</si>
  <si>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</si>
  <si>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</si>
  <si>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</si>
  <si>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</si>
  <si>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</si>
  <si>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</si>
  <si>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</si>
  <si>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</si>
  <si>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</si>
  <si>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</si>
  <si>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</si>
  <si>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</si>
  <si>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</si>
  <si>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</si>
  <si>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</si>
  <si>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</si>
  <si>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</si>
  <si>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</si>
  <si>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</si>
  <si>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</si>
  <si>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</si>
  <si>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</si>
  <si>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</si>
  <si>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</si>
  <si>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</si>
  <si>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</si>
  <si>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</si>
  <si>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</si>
  <si>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</si>
  <si>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</si>
  <si>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</si>
  <si>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</si>
  <si>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</si>
  <si>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</si>
  <si>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</si>
  <si>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</si>
  <si>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</si>
  <si>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</si>
  <si>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</si>
  <si>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</si>
  <si>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</si>
  <si>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</si>
  <si>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</si>
  <si>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</si>
  <si>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</si>
  <si>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</si>
  <si>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</si>
  <si>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</si>
  <si>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</si>
  <si>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</si>
  <si>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</si>
  <si>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</si>
  <si>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</si>
  <si>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</si>
  <si>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</si>
  <si>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</si>
  <si>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</si>
  <si>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</si>
  <si>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</si>
  <si>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</si>
  <si>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</si>
  <si>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</si>
  <si>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</si>
  <si>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</si>
  <si>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</si>
  <si>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</si>
  <si>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</si>
  <si>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</si>
  <si>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</si>
  <si>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</si>
  <si>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</si>
  <si>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</si>
  <si>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</si>
  <si>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</si>
  <si>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</si>
  <si>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</si>
  <si>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</si>
  <si>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</si>
  <si>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</si>
  <si>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</si>
  <si>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</si>
  <si>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</si>
  <si>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</si>
  <si>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</si>
  <si>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</si>
  <si>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</si>
  <si>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</si>
  <si>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</si>
  <si>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</si>
  <si>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</si>
  <si>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</si>
  <si>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</si>
  <si>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</si>
  <si>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</si>
  <si>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</si>
  <si>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</si>
  <si>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</si>
  <si>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</si>
  <si>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</si>
  <si>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</si>
  <si>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</si>
  <si>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</si>
  <si>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</si>
  <si>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</si>
  <si>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</si>
  <si>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</si>
  <si>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</si>
  <si>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</si>
  <si>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</si>
  <si>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</si>
  <si>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</si>
  <si>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</si>
  <si>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</si>
  <si>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</si>
  <si>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</si>
  <si>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</si>
  <si>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</si>
  <si>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</si>
  <si>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</si>
  <si>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</si>
  <si>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</si>
  <si>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</si>
  <si>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</si>
  <si>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</si>
  <si>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</si>
  <si>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</si>
  <si>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</si>
  <si>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</si>
  <si>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</si>
  <si>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</si>
  <si>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</si>
  <si>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</si>
  <si>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</si>
  <si>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</si>
  <si>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</si>
  <si>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</si>
  <si>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</si>
  <si>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</si>
  <si>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</si>
  <si>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</si>
  <si>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</si>
  <si>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</si>
  <si>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</si>
  <si>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</si>
  <si>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</si>
  <si>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</si>
  <si>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</si>
  <si>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</si>
  <si>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</si>
  <si>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</si>
  <si>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</si>
  <si>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</si>
  <si>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</si>
  <si>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</si>
  <si>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</si>
  <si>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</si>
  <si>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</si>
  <si>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</si>
  <si>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</si>
  <si>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</si>
  <si>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</si>
  <si>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</si>
  <si>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</si>
  <si>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</si>
  <si>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</si>
  <si>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</si>
  <si>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</si>
  <si>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</si>
  <si>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</si>
  <si>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</si>
  <si>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</si>
  <si>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</si>
  <si>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</si>
  <si>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</si>
  <si>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</si>
  <si>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</si>
  <si>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</si>
  <si>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</si>
  <si>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</si>
  <si>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</si>
  <si>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</si>
  <si>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</si>
  <si>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</si>
  <si>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</si>
  <si>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</si>
  <si>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</si>
  <si>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</si>
  <si>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</si>
  <si>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</si>
  <si>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</si>
  <si>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</si>
  <si>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</si>
  <si>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</si>
  <si>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</si>
  <si>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</si>
  <si>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</si>
  <si>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</si>
  <si>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</si>
  <si>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</si>
  <si>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</si>
  <si>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</si>
  <si>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</si>
  <si>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</si>
  <si>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</si>
  <si>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</si>
  <si>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</si>
  <si>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</si>
  <si>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</si>
  <si>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</si>
  <si>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</si>
  <si>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</si>
  <si>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</si>
  <si>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</si>
  <si>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</si>
  <si>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</si>
  <si>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</si>
  <si>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</si>
  <si>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</si>
  <si>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</si>
  <si>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</si>
  <si>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</si>
  <si>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</si>
  <si>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</si>
  <si>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</si>
  <si>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</si>
  <si>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</si>
  <si>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</si>
  <si>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</si>
  <si>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</si>
  <si>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</si>
  <si>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</si>
  <si>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</si>
  <si>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</si>
  <si>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</si>
  <si>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</si>
  <si>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</si>
  <si>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</si>
  <si>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</si>
  <si>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</si>
  <si>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</si>
  <si>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</si>
  <si>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</si>
  <si>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</si>
  <si>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</si>
  <si>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</si>
  <si>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</si>
  <si>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</si>
  <si>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</si>
  <si>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</si>
  <si>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</si>
  <si>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</si>
  <si>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</si>
  <si>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</si>
  <si>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</si>
  <si>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</si>
  <si>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</si>
  <si>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</si>
  <si>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</si>
  <si>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</si>
  <si>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</si>
  <si>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</si>
  <si>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</si>
  <si>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</si>
  <si>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</si>
  <si>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</si>
  <si>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</si>
  <si>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</si>
  <si>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</si>
  <si>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</si>
  <si>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</si>
  <si>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</si>
  <si>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</si>
  <si>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</si>
  <si>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</si>
  <si>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</si>
  <si>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</si>
  <si>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</si>
  <si>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</si>
  <si>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</si>
  <si>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</si>
  <si>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</si>
  <si>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</si>
  <si>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</si>
  <si>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</si>
  <si>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</si>
  <si>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</si>
  <si>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</si>
  <si>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</si>
  <si>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</si>
  <si>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</si>
  <si>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</si>
  <si>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</si>
  <si>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</si>
  <si>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</si>
  <si>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</si>
  <si>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</si>
  <si>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</si>
  <si>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</si>
  <si>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</si>
  <si>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</si>
  <si>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</si>
  <si>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</si>
  <si>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</si>
  <si>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</si>
  <si>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</si>
  <si>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</si>
  <si>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</si>
  <si>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</si>
  <si>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</si>
  <si>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</si>
  <si>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</si>
  <si>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</si>
  <si>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</si>
  <si>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</si>
  <si>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</si>
  <si>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</si>
  <si>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</si>
  <si>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</si>
  <si>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</si>
  <si>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</si>
  <si>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</si>
  <si>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</si>
  <si>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</si>
  <si>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</si>
  <si>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</si>
  <si>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</si>
  <si>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</si>
  <si>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</si>
  <si>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</si>
  <si>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</si>
  <si>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</si>
  <si>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</si>
  <si>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</si>
  <si>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</si>
  <si>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</si>
  <si>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</si>
  <si>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</si>
  <si>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</si>
  <si>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</si>
  <si>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</si>
  <si>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</si>
  <si>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</si>
  <si>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</si>
  <si>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</si>
  <si>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</si>
  <si>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</si>
  <si>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</si>
  <si>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</si>
  <si>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</si>
  <si>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</si>
  <si>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</si>
  <si>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</si>
  <si>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</si>
  <si>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</si>
  <si>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</si>
  <si>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</si>
  <si>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</si>
  <si>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</si>
  <si>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</si>
  <si>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</si>
  <si>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</si>
  <si>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</si>
  <si>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</si>
  <si>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</si>
  <si>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</si>
  <si>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</si>
  <si>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</si>
  <si>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</si>
  <si>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</si>
  <si>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</si>
  <si>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</si>
  <si>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</si>
  <si>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</si>
  <si>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</si>
  <si>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</si>
  <si>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</si>
  <si>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</si>
  <si>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</si>
  <si>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</si>
  <si>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</si>
  <si>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</si>
  <si>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</si>
  <si>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</si>
  <si>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</si>
  <si>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</si>
  <si>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</si>
  <si>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</si>
  <si>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</si>
  <si>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</si>
  <si>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</si>
  <si>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</si>
  <si>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</si>
  <si>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</si>
  <si>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</si>
  <si>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</si>
  <si>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</si>
  <si>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</si>
  <si>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</si>
  <si>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</si>
  <si>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</si>
  <si>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</si>
  <si>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</si>
  <si>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</si>
  <si>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</si>
  <si>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</si>
  <si>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</si>
  <si>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</si>
  <si>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</si>
  <si>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</si>
  <si>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</si>
  <si>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</si>
  <si>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</si>
  <si>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</si>
  <si>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</si>
  <si>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</si>
  <si>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</si>
  <si>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</si>
  <si>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</si>
  <si>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</si>
  <si>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</si>
  <si>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</si>
  <si>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</si>
  <si>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</si>
  <si>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</si>
  <si>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</si>
  <si>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</si>
  <si>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</si>
  <si>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</si>
  <si>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</si>
  <si>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</si>
  <si>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</si>
  <si>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</si>
  <si>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</si>
  <si>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</si>
  <si>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</si>
  <si>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</si>
  <si>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</si>
  <si>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</si>
  <si>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</si>
  <si>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</si>
  <si>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</si>
  <si>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</si>
  <si>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</si>
  <si>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</si>
  <si>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</si>
  <si>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</si>
  <si>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</si>
  <si>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</si>
  <si>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</si>
  <si>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</si>
  <si>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</si>
  <si>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</si>
  <si>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</si>
  <si>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</si>
  <si>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</si>
  <si>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</si>
  <si>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</si>
  <si>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</si>
  <si>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</si>
  <si>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</si>
  <si>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</si>
  <si>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</si>
  <si>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</si>
  <si>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</si>
  <si>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</si>
  <si>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</si>
  <si>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</si>
  <si>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</si>
  <si>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</si>
  <si>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</si>
  <si>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</si>
  <si>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</si>
  <si>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</si>
  <si>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</si>
  <si>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</si>
  <si>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</si>
  <si>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</si>
  <si>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</si>
  <si>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</si>
  <si>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</si>
  <si>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</si>
  <si>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</si>
  <si>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</si>
  <si>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</si>
  <si>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</si>
  <si>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</si>
  <si>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</si>
  <si>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</si>
  <si>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</si>
  <si>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</si>
  <si>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</si>
  <si>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</si>
  <si>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</si>
  <si>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</si>
  <si>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</si>
  <si>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</si>
  <si>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</si>
  <si>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</si>
  <si>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</si>
  <si>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</si>
  <si>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</si>
  <si>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</si>
  <si>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</si>
  <si>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</si>
  <si>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</si>
  <si>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</si>
  <si>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</si>
  <si>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</si>
  <si>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</si>
  <si>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</si>
  <si>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</si>
  <si>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</si>
  <si>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</si>
  <si>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</si>
  <si>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</si>
  <si>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</si>
  <si>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</si>
  <si>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</si>
  <si>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</si>
  <si>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</si>
  <si>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</si>
  <si>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</si>
  <si>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</si>
  <si>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</si>
  <si>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</si>
  <si>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</si>
  <si>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</si>
  <si>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</si>
  <si>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</si>
  <si>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</si>
  <si>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</si>
  <si>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</si>
  <si>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</si>
  <si>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</si>
  <si>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</si>
  <si>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</si>
  <si>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</si>
  <si>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</si>
  <si>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</si>
  <si>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</si>
  <si>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</si>
  <si>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</si>
  <si>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</si>
  <si>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</si>
  <si>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</si>
  <si>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</si>
  <si>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</si>
  <si>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</si>
  <si>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</si>
  <si>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</si>
  <si>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</si>
  <si>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</si>
  <si>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</si>
  <si>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</si>
  <si>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</si>
  <si>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</si>
  <si>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</si>
  <si>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</si>
  <si>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</si>
  <si>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</si>
  <si>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</si>
  <si>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</si>
  <si>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</si>
  <si>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</si>
  <si>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</si>
  <si>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</si>
  <si>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</si>
  <si>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</si>
  <si>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</si>
  <si>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</si>
  <si>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</si>
  <si>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</si>
  <si>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</si>
  <si>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</si>
  <si>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</si>
  <si>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</si>
  <si>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</si>
  <si>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</si>
  <si>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</si>
  <si>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</si>
  <si>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</si>
  <si>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</si>
  <si>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</si>
  <si>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</si>
  <si>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</si>
  <si>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</si>
  <si>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</si>
  <si>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</si>
  <si>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</si>
  <si>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</si>
  <si>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</si>
  <si>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</si>
  <si>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</si>
  <si>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</si>
  <si>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</si>
  <si>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</si>
  <si>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</si>
  <si>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</si>
  <si>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</si>
  <si>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</si>
  <si>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</si>
  <si>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</si>
  <si>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</si>
  <si>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</si>
  <si>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</si>
  <si>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</si>
  <si>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</si>
  <si>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</si>
  <si>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</si>
  <si>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</si>
  <si>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</si>
  <si>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</si>
  <si>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</si>
  <si>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</si>
  <si>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</si>
  <si>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</si>
  <si>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</si>
  <si>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</si>
  <si>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</si>
  <si>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</si>
  <si>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</si>
  <si>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</si>
  <si>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</si>
  <si>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</si>
  <si>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</si>
  <si>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</si>
  <si>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</si>
  <si>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</si>
  <si>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</si>
  <si>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</si>
  <si>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</si>
  <si>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</si>
  <si>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</si>
  <si>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</si>
  <si>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</si>
  <si>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</si>
  <si>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</si>
  <si>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</si>
  <si>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</si>
  <si>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</si>
  <si>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</si>
  <si>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</si>
  <si>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</si>
  <si>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</si>
  <si>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</si>
  <si>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</si>
  <si>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</si>
  <si>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</si>
  <si>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</si>
  <si>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</si>
  <si>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</si>
  <si>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</si>
  <si>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</si>
  <si>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</si>
  <si>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</si>
  <si>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</si>
  <si>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</si>
  <si>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</si>
  <si>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</si>
  <si>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</si>
  <si>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</si>
  <si>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</si>
  <si>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</si>
  <si>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</si>
  <si>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</si>
  <si>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</si>
  <si>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</si>
  <si>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</si>
  <si>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</si>
  <si>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</si>
  <si>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</si>
  <si>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</si>
  <si>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</si>
  <si>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</si>
  <si>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</si>
  <si>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</si>
  <si>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</si>
  <si>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</si>
  <si>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</si>
  <si>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</si>
  <si>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</si>
  <si>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</si>
  <si>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</si>
  <si>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</si>
  <si>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</si>
  <si>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</si>
  <si>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</si>
  <si>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</si>
  <si>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</si>
  <si>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</si>
  <si>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</si>
  <si>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</si>
  <si>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</si>
  <si>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</si>
  <si>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</si>
  <si>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</si>
  <si>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</si>
  <si>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</si>
  <si>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</si>
  <si>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</si>
  <si>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</si>
  <si>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</si>
  <si>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</si>
  <si>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</si>
  <si>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</si>
  <si>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</si>
  <si>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</si>
  <si>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</si>
  <si>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</si>
  <si>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</si>
  <si>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</si>
  <si>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</si>
  <si>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</si>
  <si>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</si>
  <si>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</si>
  <si>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</si>
  <si>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</si>
  <si>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</si>
  <si>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</si>
  <si>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</si>
  <si>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</si>
  <si>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</si>
  <si>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</si>
  <si>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</si>
  <si>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</si>
  <si>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</si>
  <si>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</si>
  <si>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</si>
  <si>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</si>
  <si>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</si>
  <si>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</si>
  <si>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</si>
  <si>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</si>
  <si>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</si>
  <si>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</si>
  <si>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</si>
  <si>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</si>
  <si>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</si>
  <si>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</si>
  <si>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</si>
  <si>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</si>
  <si>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</si>
  <si>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</si>
  <si>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</si>
  <si>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</si>
  <si>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</si>
  <si>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</si>
  <si>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</si>
  <si>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</si>
  <si>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</si>
  <si>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</si>
  <si>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</si>
  <si>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</si>
  <si>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</si>
  <si>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</si>
  <si>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</si>
  <si>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</si>
  <si>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</si>
  <si>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</si>
  <si>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</si>
  <si>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</si>
  <si>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</si>
  <si>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</si>
  <si>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</si>
  <si>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</si>
  <si>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</si>
  <si>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</si>
  <si>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</si>
  <si>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</si>
  <si>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</si>
  <si>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</si>
  <si>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</si>
  <si>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</si>
  <si>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</si>
  <si>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</si>
  <si>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</si>
  <si>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</si>
  <si>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</si>
  <si>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</si>
  <si>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</si>
  <si>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</si>
  <si>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</si>
  <si>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</si>
  <si>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</si>
  <si>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</si>
  <si>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</si>
  <si>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</si>
  <si>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</si>
  <si>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</si>
  <si>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</si>
  <si>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</si>
  <si>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</si>
  <si>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</si>
  <si>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</si>
  <si>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</si>
  <si>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</si>
  <si>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</si>
  <si>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</si>
  <si>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</si>
  <si>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</si>
  <si>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</si>
  <si>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</si>
  <si>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</si>
  <si>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</si>
  <si>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</si>
  <si>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</si>
  <si>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</si>
  <si>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</si>
  <si>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</si>
  <si>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</si>
  <si>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</si>
  <si>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</si>
  <si>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</si>
  <si>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</si>
  <si>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</si>
  <si>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</si>
  <si>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</si>
  <si>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</si>
  <si>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</si>
  <si>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</si>
  <si>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</si>
  <si>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</si>
  <si>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</si>
  <si>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</si>
  <si>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</si>
  <si>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</si>
  <si>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</si>
  <si>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</si>
  <si>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</si>
  <si>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</si>
  <si>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</si>
  <si>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</si>
  <si>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</si>
  <si>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</si>
  <si>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</si>
  <si>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</si>
  <si>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</si>
  <si>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</si>
  <si>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</si>
  <si>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</si>
  <si>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</si>
  <si>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</si>
  <si>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</si>
  <si>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</si>
  <si>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</si>
  <si>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</si>
  <si>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</si>
  <si>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</si>
  <si>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</si>
  <si>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</si>
  <si>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</si>
  <si>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</si>
  <si>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</si>
  <si>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</si>
  <si>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</si>
  <si>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</si>
  <si>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</si>
  <si>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</si>
  <si>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</si>
  <si>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</si>
  <si>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</si>
  <si>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</si>
  <si>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</si>
  <si>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</si>
  <si>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</si>
  <si>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</si>
  <si>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</si>
  <si>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</si>
  <si>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</si>
  <si>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</si>
  <si>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</si>
  <si>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</si>
  <si>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</si>
  <si>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</si>
  <si>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</si>
  <si>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</si>
  <si>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</si>
  <si>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</si>
  <si>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</si>
  <si>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</si>
  <si>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</si>
  <si>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</si>
  <si>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</si>
  <si>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</si>
  <si>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</si>
  <si>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</si>
  <si>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</si>
  <si>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</si>
  <si>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</si>
  <si>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</si>
  <si>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</si>
  <si>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</si>
  <si>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</si>
  <si>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</si>
  <si>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</si>
  <si>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</si>
  <si>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</si>
  <si>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</si>
  <si>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</si>
  <si>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</si>
  <si>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</si>
  <si>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</si>
  <si>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</si>
  <si>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</si>
  <si>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</si>
  <si>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</si>
  <si>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</si>
  <si>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</si>
  <si>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</si>
  <si>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</si>
  <si>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</si>
  <si>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</si>
  <si>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</si>
  <si>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</si>
  <si>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</si>
  <si>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</si>
  <si>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</si>
  <si>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</si>
  <si>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</si>
  <si>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</si>
  <si>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</si>
  <si>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</si>
  <si>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</si>
  <si>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</si>
  <si>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</si>
  <si>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</si>
  <si>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</si>
  <si>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</si>
  <si>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</si>
  <si>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</si>
  <si>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</si>
  <si>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</si>
  <si>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</si>
  <si>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</si>
  <si>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</si>
  <si>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</si>
  <si>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</si>
  <si>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</si>
  <si>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</si>
  <si>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</si>
  <si>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</si>
  <si>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</si>
  <si>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</si>
  <si>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</si>
  <si>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</si>
  <si>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</si>
  <si>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</si>
  <si>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</si>
  <si>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</si>
  <si>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</si>
  <si>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</si>
  <si>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</si>
  <si>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</si>
  <si>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</si>
  <si>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</si>
  <si>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</si>
  <si>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</si>
  <si>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</si>
  <si>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</si>
  <si>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</si>
  <si>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</si>
  <si>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</si>
  <si>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</si>
  <si>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</si>
  <si>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</si>
  <si>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</si>
  <si>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</si>
  <si>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</si>
  <si>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</si>
  <si>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</si>
  <si>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</si>
  <si>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</si>
  <si>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</si>
  <si>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</si>
  <si>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</si>
  <si>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</si>
  <si>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</si>
  <si>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</si>
  <si>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</si>
  <si>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</si>
  <si>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</si>
  <si>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</si>
  <si>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</si>
  <si>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</si>
  <si>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</si>
  <si>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</si>
  <si>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</si>
  <si>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</si>
  <si>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</si>
  <si>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</si>
  <si>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</si>
  <si>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</si>
  <si>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</si>
  <si>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</si>
  <si>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</si>
  <si>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</si>
  <si>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</si>
  <si>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</si>
  <si>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</si>
  <si>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</si>
  <si>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</si>
  <si>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</si>
  <si>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</si>
  <si>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</si>
  <si>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</si>
  <si>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</si>
  <si>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</si>
  <si>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</si>
  <si>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</si>
  <si>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</si>
  <si>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</si>
  <si>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</si>
  <si>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</si>
  <si>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</si>
  <si>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</si>
  <si>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</si>
  <si>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</si>
  <si>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</si>
  <si>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</si>
  <si>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</si>
  <si>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</si>
  <si>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</si>
  <si>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</si>
  <si>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</si>
  <si>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</si>
  <si>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</si>
  <si>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</si>
  <si>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</si>
  <si>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</si>
  <si>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</si>
  <si>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</si>
  <si>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</si>
  <si>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</si>
  <si>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</si>
  <si>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</si>
  <si>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</si>
  <si>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</si>
  <si>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</si>
  <si>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</si>
  <si>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</si>
  <si>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</si>
  <si>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</si>
  <si>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</si>
  <si>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</si>
  <si>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</si>
  <si>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</si>
  <si>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</si>
  <si>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</si>
  <si>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</si>
  <si>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</si>
  <si>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</si>
  <si>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</si>
  <si>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</si>
  <si>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</si>
  <si>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</si>
  <si>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</si>
  <si>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</si>
  <si>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</si>
  <si>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</si>
  <si>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</si>
  <si>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</si>
  <si>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</si>
  <si>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</si>
  <si>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</si>
  <si>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</si>
  <si>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</si>
  <si>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</si>
  <si>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</si>
  <si>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</si>
  <si>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</si>
  <si>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</si>
  <si>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</si>
  <si>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</si>
  <si>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</si>
  <si>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</si>
  <si>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</si>
  <si>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</si>
  <si>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</si>
  <si>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</si>
  <si>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</si>
  <si>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</si>
  <si>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</si>
  <si>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</si>
  <si>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</si>
  <si>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</si>
  <si>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</si>
  <si>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</si>
  <si>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</si>
  <si>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</si>
  <si>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</si>
  <si>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</si>
  <si>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</si>
  <si>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</si>
  <si>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</si>
  <si>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</si>
  <si>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</si>
  <si>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</si>
  <si>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</si>
  <si>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</si>
  <si>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</si>
  <si>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</si>
  <si>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</si>
  <si>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</si>
  <si>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</si>
  <si>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</si>
  <si>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</si>
  <si>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</si>
  <si>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</si>
  <si>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</si>
  <si>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</si>
  <si>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</si>
  <si>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</si>
  <si>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</si>
  <si>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</si>
  <si>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</si>
  <si>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</si>
  <si>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</si>
  <si>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</si>
  <si>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</si>
  <si>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</si>
  <si>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</si>
  <si>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</si>
  <si>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</si>
  <si>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</si>
  <si>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</si>
  <si>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</si>
  <si>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</si>
  <si>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</si>
  <si>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</si>
  <si>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</si>
  <si>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</si>
  <si>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</si>
  <si>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</si>
  <si>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</si>
  <si>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</si>
  <si>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</si>
  <si>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</si>
  <si>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</si>
  <si>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</si>
  <si>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</si>
  <si>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</si>
  <si>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</si>
  <si>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</si>
  <si>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</si>
  <si>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</si>
  <si>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</si>
  <si>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</si>
  <si>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</si>
  <si>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</si>
  <si>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</si>
  <si>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</si>
  <si>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</si>
  <si>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</si>
  <si>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</si>
  <si>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</si>
  <si>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</si>
  <si>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</si>
  <si>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</si>
  <si>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</si>
  <si>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</si>
  <si>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</si>
  <si>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</si>
  <si>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</si>
  <si>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</si>
  <si>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</si>
  <si>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</si>
  <si>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</si>
  <si>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</si>
  <si>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</si>
  <si>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</si>
  <si>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</si>
  <si>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</si>
  <si>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</si>
  <si>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</si>
  <si>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</si>
  <si>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</si>
  <si>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</si>
  <si>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</si>
  <si>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</si>
  <si>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</si>
  <si>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</si>
  <si>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</si>
  <si>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</si>
  <si>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</si>
  <si>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</si>
  <si>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</si>
  <si>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</si>
  <si>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</si>
  <si>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</si>
  <si>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</si>
  <si>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</si>
  <si>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</si>
  <si>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</si>
  <si>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</si>
  <si>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</si>
  <si>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</si>
  <si>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</si>
  <si>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</si>
  <si>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</si>
  <si>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</si>
  <si>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</si>
  <si>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</si>
  <si>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</si>
  <si>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</si>
  <si>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</si>
  <si>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</si>
  <si>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</si>
  <si>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</si>
  <si>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</si>
  <si>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</si>
  <si>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</si>
  <si>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</si>
  <si>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</si>
  <si>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</si>
  <si>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</si>
  <si>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</si>
  <si>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</si>
  <si>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</si>
  <si>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</si>
  <si>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</si>
  <si>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</si>
  <si>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</si>
  <si>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</si>
  <si>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</si>
  <si>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</si>
  <si>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</si>
  <si>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</si>
  <si>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</si>
  <si>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</si>
  <si>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</si>
  <si>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</si>
  <si>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</si>
  <si>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</si>
  <si>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</si>
  <si>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</si>
  <si>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</si>
  <si>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</si>
  <si>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</si>
  <si>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</si>
  <si>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</si>
  <si>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</si>
  <si>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</si>
  <si>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</si>
  <si>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</si>
  <si>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</si>
  <si>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</si>
  <si>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</si>
  <si>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</si>
  <si>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</si>
  <si>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</si>
  <si>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</si>
  <si>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</si>
  <si>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</si>
  <si>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</si>
  <si>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</si>
  <si>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</si>
  <si>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</si>
  <si>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</si>
  <si>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</si>
  <si>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</si>
  <si>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</si>
  <si>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</si>
  <si>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</si>
  <si>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</si>
  <si>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</si>
  <si>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</si>
  <si>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</si>
  <si>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</si>
  <si>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</si>
  <si>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</si>
  <si>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</si>
  <si>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</si>
  <si>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</si>
  <si>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</si>
  <si>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</si>
  <si>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</si>
  <si>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</si>
  <si>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</si>
  <si>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</si>
  <si>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</si>
  <si>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</si>
  <si>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</si>
  <si>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</si>
  <si>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</si>
  <si>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</si>
  <si>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</si>
  <si>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</si>
  <si>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</si>
  <si>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</si>
  <si>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</si>
  <si>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</si>
  <si>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</si>
  <si>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</si>
  <si>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</si>
  <si>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</si>
  <si>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</si>
  <si>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</si>
  <si>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</si>
  <si>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</si>
  <si>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</si>
  <si>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</si>
  <si>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</si>
  <si>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</si>
  <si>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</si>
  <si>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</si>
  <si>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</si>
  <si>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</si>
  <si>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</si>
  <si>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</si>
  <si>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</si>
  <si>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</si>
  <si>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</si>
  <si>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</si>
  <si>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</si>
  <si>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</si>
  <si>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</si>
  <si>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</si>
  <si>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</si>
  <si>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</si>
  <si>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</si>
  <si>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</si>
  <si>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</si>
  <si>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</si>
  <si>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</si>
  <si>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</si>
  <si>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</si>
  <si>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</si>
  <si>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</si>
  <si>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</si>
  <si>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</si>
  <si>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</si>
  <si>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</si>
  <si>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</si>
  <si>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</si>
  <si>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</si>
  <si>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</si>
  <si>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</si>
  <si>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</si>
  <si>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</si>
  <si>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</si>
  <si>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</si>
  <si>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</si>
  <si>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</si>
  <si>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</si>
  <si>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</si>
  <si>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</si>
  <si>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</si>
  <si>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</si>
  <si>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</si>
  <si>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</si>
  <si>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</si>
  <si>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</si>
  <si>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</si>
  <si>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</si>
  <si>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</si>
  <si>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</si>
  <si>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</si>
  <si>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</si>
  <si>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</si>
  <si>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</si>
  <si>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</si>
  <si>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</si>
  <si>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</si>
  <si>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</si>
  <si>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</si>
  <si>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</si>
  <si>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</si>
  <si>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</si>
  <si>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</si>
  <si>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</si>
  <si>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</si>
  <si>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</si>
  <si>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</si>
  <si>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</si>
  <si>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</si>
  <si>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</si>
  <si>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</si>
  <si>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</si>
  <si>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</si>
  <si>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</si>
  <si>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</si>
  <si>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</si>
  <si>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</si>
  <si>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</si>
  <si>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</si>
  <si>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</si>
  <si>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</si>
  <si>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</si>
  <si>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</si>
  <si>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</si>
  <si>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</si>
  <si>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</si>
  <si>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</si>
  <si>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</si>
  <si>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</si>
  <si>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</si>
  <si>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</si>
  <si>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</si>
  <si>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</si>
  <si>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</si>
  <si>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</si>
  <si>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</si>
  <si>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</si>
  <si>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</si>
  <si>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</si>
  <si>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</si>
  <si>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</si>
  <si>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</si>
  <si>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</si>
  <si>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</si>
  <si>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</si>
  <si>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</si>
  <si>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</si>
  <si>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</si>
  <si>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</si>
  <si>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</si>
  <si>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</si>
  <si>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</si>
  <si>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</si>
  <si>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</si>
  <si>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</si>
  <si>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</si>
  <si>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</si>
  <si>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</si>
  <si>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</si>
  <si>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</si>
  <si>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</si>
  <si>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</si>
  <si>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</si>
  <si>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</si>
  <si>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</si>
  <si>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</si>
  <si>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</si>
  <si>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</si>
  <si>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</si>
  <si>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</si>
  <si>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</si>
  <si>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</si>
  <si>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</si>
  <si>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</si>
  <si>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</si>
  <si>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</si>
  <si>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</si>
  <si>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</si>
  <si>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</si>
  <si>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</si>
  <si>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</si>
  <si>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</si>
  <si>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</si>
  <si>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</si>
  <si>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</si>
  <si>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</si>
  <si>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</si>
  <si>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</si>
  <si>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</si>
  <si>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</si>
  <si>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</si>
  <si>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</si>
  <si>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</si>
  <si>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</si>
  <si>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</si>
  <si>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</si>
  <si>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</si>
  <si>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</si>
  <si>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</si>
  <si>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</si>
  <si>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</si>
  <si>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</si>
  <si>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</si>
  <si>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</si>
  <si>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</si>
  <si>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</si>
  <si>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</si>
  <si>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</si>
  <si>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</si>
  <si>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</si>
  <si>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</si>
  <si>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</si>
  <si>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</si>
  <si>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</si>
  <si>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</si>
  <si>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</si>
  <si>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</si>
  <si>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</si>
  <si>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</si>
  <si>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</si>
  <si>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</si>
  <si>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</si>
  <si>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</si>
  <si>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</si>
  <si>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</si>
  <si>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</si>
  <si>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</si>
  <si>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</si>
  <si>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</si>
  <si>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</si>
  <si>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</si>
  <si>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</si>
  <si>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</si>
  <si>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</si>
  <si>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</si>
  <si>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</si>
  <si>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</si>
  <si>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</si>
  <si>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</si>
  <si>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</si>
  <si>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</si>
  <si>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</si>
  <si>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</si>
  <si>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</si>
  <si>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</si>
  <si>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</si>
  <si>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</si>
  <si>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</si>
  <si>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</si>
  <si>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</si>
  <si>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</si>
  <si>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</si>
  <si>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</si>
  <si>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</si>
  <si>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</si>
  <si>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</si>
  <si>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</si>
  <si>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</si>
  <si>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</si>
  <si>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</si>
  <si>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</si>
  <si>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</si>
  <si>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</si>
  <si>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</si>
  <si>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</si>
  <si>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</si>
  <si>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</si>
  <si>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</si>
  <si>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</si>
  <si>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</si>
  <si>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</si>
  <si>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</si>
  <si>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</si>
  <si>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</si>
  <si>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</si>
  <si>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</si>
  <si>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</si>
  <si>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</si>
  <si>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</si>
  <si>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</si>
  <si>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</si>
  <si>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</si>
  <si>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</si>
  <si>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</si>
  <si>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</si>
  <si>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</si>
  <si>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</si>
  <si>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</si>
  <si>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</si>
  <si>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</si>
  <si>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</si>
  <si>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</si>
  <si>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</si>
  <si>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</si>
  <si>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</si>
  <si>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</si>
  <si>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</si>
  <si>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</si>
  <si>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</si>
  <si>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</si>
  <si>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</si>
  <si>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</si>
  <si>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</si>
  <si>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</si>
  <si>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</si>
  <si>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</si>
  <si>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</si>
  <si>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</si>
  <si>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</si>
  <si>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</si>
  <si>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</si>
  <si>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</si>
  <si>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</si>
  <si>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</si>
  <si>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</si>
  <si>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</si>
  <si>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</si>
  <si>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</si>
  <si>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</si>
  <si>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</si>
  <si>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</si>
  <si>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</si>
  <si>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</si>
  <si>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</si>
  <si>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</si>
  <si>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</si>
  <si>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</si>
  <si>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</si>
  <si>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</si>
  <si>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</si>
  <si>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</si>
  <si>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</si>
  <si>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</si>
  <si>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</si>
  <si>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</si>
  <si>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</si>
  <si>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</si>
  <si>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</si>
  <si>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</si>
  <si>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</si>
  <si>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</si>
  <si>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</si>
  <si>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</si>
  <si>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</si>
  <si>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</si>
  <si>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</si>
  <si>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</si>
  <si>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</si>
  <si>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</si>
  <si>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</si>
  <si>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</si>
  <si>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</si>
  <si>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</si>
  <si>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</si>
  <si>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</si>
  <si>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</si>
  <si>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</si>
  <si>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</si>
  <si>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</si>
  <si>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</si>
  <si>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</si>
  <si>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</si>
  <si>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</si>
  <si>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</si>
  <si>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</si>
  <si>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</si>
  <si>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</si>
  <si>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</si>
  <si>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</si>
  <si>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</si>
  <si>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</si>
  <si>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</si>
  <si>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</si>
  <si>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</si>
  <si>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</si>
  <si>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</si>
  <si>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</si>
  <si>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</si>
  <si>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</si>
  <si>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</si>
  <si>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</si>
  <si>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</si>
  <si>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</si>
  <si>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</si>
  <si>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</si>
  <si>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</si>
  <si>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</si>
  <si>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</si>
  <si>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</si>
  <si>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</si>
  <si>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</si>
  <si>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</si>
  <si>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</si>
  <si>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</si>
  <si>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</si>
  <si>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</si>
  <si>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</si>
  <si>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</si>
  <si>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</si>
  <si>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</si>
  <si>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</si>
  <si>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</si>
  <si>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</si>
  <si>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</si>
  <si>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</si>
  <si>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</si>
  <si>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</si>
  <si>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</si>
  <si>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</si>
  <si>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</si>
  <si>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</si>
  <si>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</si>
  <si>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</si>
  <si>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</si>
  <si>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</si>
  <si>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</si>
  <si>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</si>
  <si>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</si>
  <si>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</si>
  <si>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</si>
  <si>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</si>
  <si>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</si>
  <si>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</si>
  <si>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</si>
  <si>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</si>
  <si>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</si>
  <si>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</si>
  <si>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</si>
  <si>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</si>
  <si>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</si>
  <si>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</si>
  <si>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</si>
  <si>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</si>
  <si>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</si>
  <si>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</si>
  <si>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</si>
  <si>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</si>
  <si>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</si>
  <si>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</si>
  <si>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</si>
  <si>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</si>
  <si>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</si>
  <si>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</si>
  <si>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</si>
  <si>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</si>
  <si>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</si>
  <si>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</si>
  <si>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</si>
  <si>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</si>
  <si>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</si>
  <si>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</si>
  <si>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</si>
  <si>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</si>
  <si>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</si>
  <si>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</si>
  <si>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</si>
  <si>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</si>
  <si>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</si>
  <si>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</si>
  <si>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</si>
  <si>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</si>
  <si>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</si>
  <si>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</si>
  <si>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</si>
  <si>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</si>
  <si>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</si>
  <si>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</si>
  <si>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</si>
  <si>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</si>
  <si>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</si>
  <si>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</si>
  <si>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</si>
  <si>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</si>
  <si>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</si>
  <si>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</si>
  <si>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</si>
  <si>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</si>
  <si>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</si>
  <si>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</si>
  <si>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</si>
  <si>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</si>
  <si>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</si>
  <si>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</si>
  <si>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</si>
  <si>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</si>
  <si>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</si>
  <si>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</si>
  <si>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</si>
  <si>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</si>
  <si>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</si>
  <si>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</si>
  <si>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</si>
  <si>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</si>
  <si>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</si>
  <si>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</si>
  <si>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</si>
  <si>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</si>
  <si>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</si>
  <si>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</si>
  <si>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</si>
  <si>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</si>
  <si>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</si>
  <si>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</si>
  <si>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</si>
  <si>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</si>
  <si>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</si>
  <si>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</si>
  <si>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</si>
  <si>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</si>
  <si>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</si>
  <si>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</si>
  <si>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</si>
  <si>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</si>
  <si>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</si>
  <si>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</si>
  <si>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</si>
  <si>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</si>
  <si>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</si>
  <si>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</si>
  <si>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</si>
  <si>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</si>
  <si>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</si>
  <si>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</si>
  <si>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</si>
  <si>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</si>
  <si>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</si>
  <si>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</si>
  <si>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</si>
  <si>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</si>
  <si>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</si>
  <si>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</si>
  <si>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</si>
  <si>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</si>
  <si>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</si>
  <si>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</si>
  <si>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</si>
  <si>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</si>
  <si>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</si>
  <si>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</si>
  <si>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</si>
  <si>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</si>
  <si>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</si>
  <si>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</si>
  <si>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</si>
  <si>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</si>
  <si>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</si>
  <si>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</si>
  <si>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</si>
  <si>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</si>
  <si>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</si>
  <si>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</si>
  <si>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</si>
  <si>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</si>
  <si>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</si>
  <si>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</si>
  <si>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</si>
  <si>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</si>
  <si>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</si>
  <si>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</si>
  <si>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</si>
  <si>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</si>
  <si>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</si>
  <si>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</si>
  <si>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</si>
  <si>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</si>
  <si>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</si>
  <si>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</si>
  <si>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</si>
  <si>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</si>
  <si>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</si>
  <si>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</si>
  <si>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</si>
  <si>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</si>
  <si>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</si>
  <si>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</si>
  <si>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</si>
  <si>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</si>
  <si>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</si>
  <si>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</si>
  <si>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</si>
  <si>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</si>
  <si>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</si>
  <si>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</si>
  <si>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</si>
  <si>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</si>
  <si>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</si>
  <si>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</si>
  <si>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</si>
  <si>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</si>
  <si>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</si>
  <si>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</si>
  <si>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</si>
  <si>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</si>
  <si>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</si>
  <si>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</si>
  <si>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</si>
  <si>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</si>
  <si>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</si>
  <si>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</si>
  <si>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</si>
  <si>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</si>
  <si>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</si>
  <si>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</si>
  <si>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</si>
  <si>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</si>
  <si>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</si>
  <si>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</si>
  <si>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</si>
  <si>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</si>
  <si>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</si>
  <si>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</si>
  <si>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</si>
  <si>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</si>
  <si>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</si>
  <si>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</si>
  <si>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</si>
  <si>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</si>
  <si>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</si>
  <si>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</si>
  <si>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</si>
  <si>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</si>
  <si>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</si>
  <si>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</si>
  <si>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</si>
  <si>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</si>
  <si>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</si>
  <si>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</si>
  <si>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</si>
  <si>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</si>
  <si>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</si>
  <si>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</si>
  <si>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</si>
  <si>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</si>
  <si>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</si>
  <si>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</si>
  <si>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</si>
  <si>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</si>
  <si>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</si>
  <si>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</si>
  <si>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</si>
  <si>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</si>
  <si>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</si>
  <si>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</si>
  <si>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</si>
  <si>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</si>
  <si>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</si>
  <si>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</si>
  <si>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</si>
  <si>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</si>
  <si>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</si>
  <si>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</si>
  <si>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</si>
  <si>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</si>
  <si>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</si>
  <si>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</si>
  <si>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</si>
  <si>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</si>
  <si>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</si>
  <si>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</si>
  <si>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</si>
  <si>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</si>
  <si>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</si>
  <si>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</si>
  <si>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</si>
  <si>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</si>
  <si>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</si>
  <si>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</si>
  <si>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</si>
  <si>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</si>
  <si>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</si>
  <si>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</si>
  <si>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</si>
  <si>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</si>
  <si>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</si>
  <si>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</si>
  <si>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</si>
  <si>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</si>
  <si>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</si>
  <si>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</si>
  <si>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</si>
  <si>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</si>
  <si>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</si>
  <si>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</si>
  <si>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</si>
  <si>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</si>
  <si>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</si>
  <si>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</si>
  <si>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</si>
  <si>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</si>
  <si>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</si>
  <si>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</si>
  <si>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</si>
  <si>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</si>
  <si>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</si>
  <si>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</si>
  <si>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</si>
  <si>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</si>
  <si>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</si>
  <si>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</si>
  <si>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</si>
  <si>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</si>
  <si>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</si>
  <si>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</si>
  <si>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</si>
  <si>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</si>
  <si>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</si>
  <si>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</si>
  <si>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</si>
  <si>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</si>
  <si>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</si>
  <si>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</si>
  <si>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</si>
  <si>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</si>
  <si>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</si>
  <si>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</si>
  <si>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</si>
  <si>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</si>
  <si>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</si>
  <si>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</si>
  <si>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</si>
  <si>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</si>
  <si>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</si>
  <si>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</si>
  <si>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</si>
  <si>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</si>
  <si>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</si>
  <si>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</si>
  <si>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</si>
  <si>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</si>
  <si>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</si>
  <si>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</si>
  <si>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</si>
  <si>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</si>
  <si>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</si>
  <si>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</si>
  <si>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</si>
  <si>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</si>
  <si>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</si>
  <si>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</si>
  <si>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</si>
  <si>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</si>
  <si>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</si>
  <si>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</si>
  <si>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</si>
  <si>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</si>
  <si>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</si>
  <si>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</si>
  <si>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</si>
  <si>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</si>
  <si>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</si>
  <si>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</si>
  <si>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</si>
  <si>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</si>
  <si>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</si>
  <si>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</si>
  <si>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</si>
  <si>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</si>
  <si>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</si>
  <si>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</si>
  <si>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</si>
  <si>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</si>
  <si>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</si>
  <si>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</si>
  <si>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</si>
  <si>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</si>
  <si>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</si>
  <si>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</si>
  <si>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</si>
  <si>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</si>
  <si>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</si>
  <si>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</si>
  <si>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</si>
  <si>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</si>
  <si>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</si>
  <si>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</si>
  <si>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</si>
  <si>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</si>
  <si>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</si>
  <si>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</si>
  <si>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</si>
  <si>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</si>
  <si>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</si>
  <si>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</si>
  <si>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</si>
  <si>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</si>
  <si>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</si>
  <si>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</si>
  <si>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</si>
  <si>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</si>
  <si>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</si>
  <si>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</si>
  <si>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</si>
  <si>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</si>
  <si>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</si>
  <si>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</si>
  <si>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</si>
  <si>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</si>
  <si>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</si>
  <si>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</si>
  <si>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</si>
  <si>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</si>
  <si>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</si>
  <si>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</si>
  <si>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</si>
  <si>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</si>
  <si>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</si>
  <si>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</si>
  <si>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</si>
  <si>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</si>
  <si>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</si>
  <si>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</si>
  <si>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</si>
  <si>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</si>
  <si>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</si>
  <si>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</si>
  <si>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</si>
  <si>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</si>
  <si>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</si>
  <si>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</si>
  <si>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</si>
  <si>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</si>
  <si>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</si>
  <si>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</si>
  <si>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</si>
  <si>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</si>
  <si>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</si>
  <si>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</si>
  <si>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</si>
  <si>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</si>
  <si>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</si>
  <si>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</si>
  <si>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</si>
  <si>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</si>
  <si>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</si>
  <si>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</si>
  <si>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</si>
  <si>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</si>
  <si>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</si>
  <si>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</si>
  <si>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</si>
  <si>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</si>
  <si>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</si>
  <si>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</si>
  <si>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</si>
  <si>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</si>
  <si>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</si>
  <si>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</si>
  <si>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</si>
  <si>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</si>
  <si>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</si>
  <si>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</si>
  <si>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</si>
  <si>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</si>
  <si>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</si>
  <si>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</si>
  <si>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</si>
  <si>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</si>
  <si>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</si>
  <si>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</si>
  <si>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</si>
  <si>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</si>
  <si>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</si>
  <si>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</si>
  <si>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</si>
  <si>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</si>
  <si>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</si>
  <si>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</si>
  <si>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</si>
  <si>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</si>
  <si>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</si>
  <si>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</si>
  <si>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</si>
  <si>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</si>
  <si>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</si>
  <si>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</si>
  <si>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</si>
  <si>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</si>
  <si>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</si>
  <si>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</si>
  <si>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</si>
  <si>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</si>
  <si>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</si>
  <si>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</si>
  <si>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</si>
  <si>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</si>
  <si>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</si>
  <si>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</si>
  <si>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</si>
  <si>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</si>
  <si>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</si>
  <si>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</si>
  <si>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</si>
  <si>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</si>
  <si>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</si>
  <si>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</si>
  <si>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</si>
  <si>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</si>
  <si>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</si>
  <si>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</si>
  <si>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</si>
  <si>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</si>
  <si>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</si>
  <si>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</si>
  <si>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</si>
  <si>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</si>
  <si>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</si>
  <si>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</si>
  <si>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</si>
  <si>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</si>
  <si>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</si>
  <si>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</si>
  <si>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</si>
  <si>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</si>
  <si>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</si>
  <si>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</si>
  <si>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</si>
  <si>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</si>
  <si>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</si>
  <si>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</si>
  <si>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</si>
  <si>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</si>
  <si>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</si>
  <si>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</si>
  <si>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</si>
  <si>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</si>
  <si>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</si>
  <si>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</si>
  <si>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</si>
  <si>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</si>
  <si>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</si>
  <si>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</si>
  <si>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</si>
  <si>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</si>
  <si>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</si>
  <si>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</si>
  <si>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</si>
  <si>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</si>
  <si>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</si>
  <si>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</si>
  <si>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</si>
  <si>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</si>
  <si>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</si>
  <si>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</si>
  <si>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</si>
  <si>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</si>
  <si>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</si>
  <si>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</si>
  <si>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</si>
  <si>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</si>
  <si>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</si>
  <si>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</si>
  <si>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</si>
  <si>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</si>
  <si>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</si>
  <si>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</si>
  <si>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</si>
  <si>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</si>
  <si>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</si>
  <si>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</si>
  <si>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</si>
  <si>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</si>
  <si>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</si>
  <si>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</si>
  <si>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</si>
  <si>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</si>
  <si>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</si>
  <si>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</si>
  <si>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</si>
  <si>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</si>
  <si>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</si>
  <si>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</si>
  <si>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</si>
  <si>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</si>
  <si>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</si>
  <si>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</si>
  <si>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</si>
  <si>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</si>
  <si>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</si>
  <si>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</si>
  <si>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</si>
  <si>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</si>
  <si>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</si>
  <si>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</si>
  <si>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</si>
  <si>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</si>
  <si>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</si>
  <si>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</si>
  <si>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</si>
  <si>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</si>
  <si>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</si>
  <si>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</si>
  <si>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</si>
  <si>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</si>
  <si>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</si>
  <si>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</si>
  <si>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</si>
  <si>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</si>
  <si>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</si>
  <si>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</si>
  <si>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</si>
  <si>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</si>
  <si>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</si>
  <si>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</si>
  <si>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</si>
  <si>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</si>
  <si>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</si>
  <si>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</si>
  <si>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</si>
  <si>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</si>
  <si>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</si>
  <si>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</si>
  <si>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</si>
  <si>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</si>
  <si>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</si>
  <si>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</si>
  <si>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</si>
  <si>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</si>
  <si>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</si>
  <si>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</si>
  <si>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</si>
  <si>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</si>
  <si>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</si>
  <si>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</si>
  <si>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</si>
  <si>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</si>
  <si>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</si>
  <si>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</si>
  <si>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</si>
  <si>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</si>
  <si>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</si>
  <si>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</si>
  <si>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</si>
  <si>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</si>
  <si>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</si>
  <si>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</si>
  <si>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</si>
  <si>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</si>
  <si>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</si>
  <si>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</si>
  <si>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</si>
  <si>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</si>
  <si>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</si>
  <si>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</si>
  <si>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</si>
  <si>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</si>
  <si>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</si>
  <si>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</si>
  <si>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</si>
  <si>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</si>
  <si>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</si>
  <si>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</si>
  <si>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</si>
  <si>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</si>
  <si>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</si>
  <si>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</si>
  <si>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</si>
  <si>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</si>
  <si>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</si>
  <si>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</si>
  <si>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</si>
  <si>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</si>
  <si>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</si>
  <si>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</si>
  <si>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</si>
  <si>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</si>
  <si>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</si>
  <si>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</si>
  <si>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</si>
  <si>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</si>
  <si>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</si>
  <si>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</si>
  <si>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</si>
  <si>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</si>
  <si>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</si>
  <si>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</si>
  <si>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</si>
  <si>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</si>
  <si>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</si>
  <si>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</si>
  <si>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</si>
  <si>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</si>
  <si>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</si>
  <si>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</si>
  <si>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</si>
  <si>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</si>
  <si>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</si>
  <si>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</si>
  <si>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</si>
  <si>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</si>
  <si>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</si>
  <si>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</si>
  <si>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</si>
  <si>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</si>
  <si>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</si>
  <si>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</si>
  <si>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</si>
  <si>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</si>
  <si>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</si>
  <si>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</si>
  <si>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</si>
  <si>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</si>
  <si>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</si>
  <si>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</si>
  <si>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</si>
  <si>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</si>
  <si>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</si>
  <si>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</si>
  <si>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</si>
  <si>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</si>
  <si>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</si>
  <si>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</si>
  <si>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</si>
  <si>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</si>
  <si>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</si>
  <si>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</si>
  <si>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</si>
  <si>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</si>
  <si>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</si>
  <si>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</si>
  <si>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</si>
  <si>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</si>
  <si>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</si>
  <si>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</si>
  <si>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</si>
  <si>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</si>
  <si>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</si>
  <si>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</si>
  <si>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</si>
  <si>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</si>
  <si>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</si>
  <si>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</si>
  <si>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</si>
  <si>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</si>
  <si>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</si>
  <si>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</si>
  <si>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</si>
  <si>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</si>
  <si>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</si>
  <si>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</si>
  <si>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</si>
  <si>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</si>
  <si>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</si>
  <si>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</si>
  <si>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</si>
  <si>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</si>
  <si>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</si>
  <si>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</si>
  <si>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</si>
  <si>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</si>
  <si>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</si>
  <si>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</si>
  <si>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</si>
  <si>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</si>
  <si>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</si>
  <si>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</si>
  <si>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</si>
  <si>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</si>
  <si>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</si>
  <si>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</si>
  <si>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</si>
  <si>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</si>
  <si>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</si>
  <si>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</si>
  <si>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</si>
  <si>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</si>
  <si>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</si>
  <si>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</si>
  <si>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</si>
  <si>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</si>
  <si>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</si>
  <si>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</si>
  <si>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</si>
  <si>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</si>
  <si>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</si>
  <si>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</si>
  <si>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</si>
  <si>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</si>
  <si>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</si>
  <si>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</si>
  <si>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</si>
  <si>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</si>
  <si>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</si>
  <si>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</si>
  <si>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</si>
  <si>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</si>
  <si>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</si>
  <si>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</si>
  <si>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</si>
  <si>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</si>
  <si>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</si>
  <si>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</si>
  <si>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</si>
  <si>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</si>
  <si>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</si>
  <si>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</si>
  <si>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</si>
  <si>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</si>
  <si>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</si>
  <si>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</si>
  <si>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</si>
  <si>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</si>
  <si>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</si>
  <si>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</si>
  <si>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</si>
  <si>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</si>
  <si>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</si>
  <si>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</si>
  <si>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</si>
  <si>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</si>
  <si>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</si>
  <si>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</si>
  <si>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</si>
  <si>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</si>
  <si>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</si>
  <si>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</si>
  <si>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</si>
  <si>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</si>
  <si>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</si>
  <si>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</si>
  <si>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</si>
  <si>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</si>
  <si>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</si>
  <si>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</si>
  <si>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</si>
  <si>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</si>
  <si>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</si>
  <si>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</si>
  <si>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</si>
  <si>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</si>
  <si>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</si>
  <si>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</si>
  <si>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</si>
  <si>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</si>
  <si>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</si>
  <si>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</si>
  <si>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</si>
  <si>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</si>
  <si>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</si>
  <si>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</si>
  <si>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</si>
  <si>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</si>
  <si>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</si>
  <si>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</si>
  <si>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</si>
  <si>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</si>
  <si>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</si>
  <si>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</si>
  <si>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</si>
  <si>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</si>
  <si>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</si>
  <si>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</si>
  <si>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</si>
  <si>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</si>
  <si>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</si>
  <si>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</si>
  <si>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</si>
  <si>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</si>
  <si>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</si>
  <si>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</si>
  <si>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</si>
  <si>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</si>
  <si>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</si>
  <si>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</si>
  <si>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</si>
  <si>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</si>
  <si>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</si>
  <si>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</si>
  <si>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</si>
  <si>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</si>
  <si>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</si>
  <si>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</si>
  <si>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</si>
  <si>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</si>
  <si>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</si>
  <si>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</si>
  <si>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</si>
  <si>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</si>
  <si>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</si>
  <si>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</si>
  <si>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</si>
  <si>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</si>
  <si>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</si>
  <si>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</si>
  <si>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</si>
  <si>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</si>
  <si>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</si>
  <si>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</si>
  <si>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</si>
  <si>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</si>
  <si>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</si>
  <si>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</si>
  <si>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</si>
  <si>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</si>
  <si>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</si>
  <si>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</si>
  <si>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</si>
  <si>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</si>
  <si>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</si>
  <si>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</si>
  <si>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</si>
  <si>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</si>
  <si>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</si>
  <si>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</si>
  <si>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</si>
  <si>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</si>
  <si>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</si>
  <si>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</si>
  <si>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</si>
  <si>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</si>
  <si>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</si>
  <si>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</si>
  <si>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</si>
  <si>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</si>
  <si>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</si>
  <si>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</si>
  <si>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</si>
  <si>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</si>
  <si>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</si>
  <si>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</si>
  <si>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</si>
  <si>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</si>
  <si>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</si>
  <si>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</si>
  <si>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</si>
  <si>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</si>
  <si>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</si>
  <si>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</si>
  <si>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</si>
  <si>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</si>
  <si>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</si>
  <si>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</si>
  <si>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</si>
  <si>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</si>
  <si>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</si>
  <si>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</si>
  <si>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</si>
  <si>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</si>
  <si>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</si>
  <si>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</si>
  <si>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</si>
  <si>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</si>
  <si>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</si>
  <si>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</si>
  <si>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</si>
  <si>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</si>
  <si>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</si>
  <si>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</si>
  <si>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</si>
  <si>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</si>
  <si>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</si>
  <si>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</si>
  <si>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</si>
  <si>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</si>
  <si>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</si>
  <si>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</si>
  <si>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</si>
  <si>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</si>
  <si>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</si>
  <si>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</si>
  <si>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</si>
  <si>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</si>
  <si>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</si>
  <si>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</si>
  <si>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</si>
  <si>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</si>
  <si>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</si>
  <si>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</si>
  <si>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</si>
  <si>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</si>
  <si>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</si>
  <si>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</si>
  <si>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</si>
  <si>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</si>
  <si>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</si>
  <si>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</si>
  <si>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</si>
  <si>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</si>
  <si>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</si>
  <si>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</si>
  <si>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</si>
  <si>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</si>
  <si>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</si>
  <si>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</si>
  <si>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</si>
  <si>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</si>
  <si>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</si>
  <si>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</si>
  <si>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</si>
  <si>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</si>
  <si>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</si>
  <si>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</si>
  <si>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</si>
  <si>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</si>
  <si>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</si>
  <si>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</si>
  <si>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</si>
  <si>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</si>
  <si>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</si>
  <si>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</si>
  <si>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</si>
  <si>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</si>
  <si>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</si>
  <si>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</si>
  <si>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</si>
  <si>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</si>
  <si>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</si>
  <si>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</si>
  <si>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</si>
  <si>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</si>
  <si>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</si>
  <si>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</si>
  <si>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</si>
  <si>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</si>
  <si>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</si>
  <si>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</si>
  <si>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</si>
  <si>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</si>
  <si>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</si>
  <si>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</si>
  <si>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</si>
  <si>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</si>
  <si>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</si>
  <si>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</si>
  <si>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</si>
  <si>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</si>
  <si>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</si>
  <si>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</si>
  <si>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</si>
  <si>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</si>
  <si>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</si>
  <si>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</si>
  <si>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</si>
  <si>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</si>
  <si>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</si>
  <si>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</si>
  <si>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</si>
  <si>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</si>
  <si>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</si>
  <si>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</si>
  <si>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</si>
  <si>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</si>
  <si>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</si>
  <si>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</si>
  <si>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</si>
  <si>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</si>
  <si>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</si>
  <si>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</si>
  <si>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</si>
  <si>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</si>
  <si>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</si>
  <si>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</si>
  <si>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</si>
  <si>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</si>
  <si>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</si>
  <si>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</si>
  <si>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</si>
  <si>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</si>
  <si>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</si>
  <si>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</si>
  <si>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</si>
  <si>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</si>
  <si>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</si>
  <si>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</si>
  <si>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</si>
  <si>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</si>
  <si>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</si>
  <si>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</si>
  <si>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</si>
  <si>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</si>
  <si>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</si>
  <si>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</si>
  <si>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</si>
  <si>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</si>
  <si>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</si>
  <si>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</si>
  <si>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</si>
  <si>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</si>
  <si>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</si>
  <si>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</si>
  <si>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</si>
  <si>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</si>
  <si>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</si>
  <si>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</si>
  <si>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</si>
  <si>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</si>
  <si>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</si>
  <si>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</si>
  <si>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</si>
  <si>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</si>
  <si>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</si>
  <si>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</si>
  <si>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</si>
  <si>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</si>
  <si>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</si>
  <si>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</si>
  <si>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</si>
  <si>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</si>
  <si>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</si>
  <si>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</si>
  <si>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</si>
  <si>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</si>
  <si>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</si>
  <si>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</si>
  <si>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</si>
  <si>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</si>
  <si>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</si>
  <si>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</si>
  <si>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</si>
  <si>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</si>
  <si>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</si>
  <si>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</si>
  <si>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</si>
  <si>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</si>
  <si>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</si>
  <si>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</si>
  <si>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</si>
  <si>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</si>
  <si>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</si>
  <si>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</si>
  <si>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</si>
  <si>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</si>
  <si>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</si>
  <si>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</si>
  <si>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</si>
  <si>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</si>
  <si>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</si>
  <si>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</si>
  <si>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</si>
  <si>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</si>
  <si>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</si>
  <si>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</si>
  <si>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</si>
  <si>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</si>
  <si>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</si>
  <si>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</si>
  <si>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</si>
  <si>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</si>
  <si>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</si>
  <si>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</si>
  <si>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</si>
  <si>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</si>
  <si>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</si>
  <si>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</si>
  <si>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</si>
  <si>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</si>
  <si>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</si>
  <si>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</si>
  <si>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</si>
  <si>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</si>
  <si>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</si>
  <si>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</si>
  <si>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</si>
  <si>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</si>
  <si>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</si>
  <si>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</si>
  <si>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</si>
  <si>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</si>
  <si>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</si>
  <si>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</si>
  <si>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</si>
  <si>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</si>
  <si>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</si>
  <si>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</si>
  <si>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</si>
  <si>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</si>
  <si>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</si>
  <si>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</si>
  <si>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</si>
  <si>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</si>
  <si>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</si>
  <si>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</si>
  <si>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</si>
  <si>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</si>
  <si>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</si>
  <si>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</si>
  <si>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</si>
  <si>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</si>
  <si>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</si>
  <si>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</si>
  <si>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</si>
  <si>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</si>
  <si>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</si>
  <si>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</si>
  <si>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</si>
  <si>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</si>
  <si>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</si>
  <si>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</si>
  <si>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</si>
  <si>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</si>
  <si>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</si>
  <si>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</si>
  <si>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</si>
  <si>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</si>
  <si>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</si>
  <si>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</si>
  <si>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</si>
  <si>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</si>
  <si>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</si>
  <si>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</si>
  <si>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</si>
  <si>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</si>
  <si>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</si>
  <si>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</si>
  <si>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</si>
  <si>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</si>
  <si>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</si>
  <si>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</si>
  <si>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</si>
  <si>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</si>
  <si>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</si>
  <si>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</si>
  <si>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</si>
  <si>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</si>
  <si>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</si>
  <si>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</si>
  <si>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</si>
  <si>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</si>
  <si>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</si>
  <si>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</si>
  <si>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</si>
  <si>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</si>
  <si>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</si>
  <si>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</si>
  <si>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</si>
  <si>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</si>
  <si>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</si>
  <si>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</si>
  <si>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</si>
  <si>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</si>
  <si>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</si>
  <si>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</si>
  <si>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</si>
  <si>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</si>
  <si>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</si>
  <si>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</si>
  <si>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</si>
  <si>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</si>
  <si>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</si>
  <si>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</si>
  <si>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</si>
  <si>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</si>
  <si>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</si>
  <si>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</si>
  <si>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</si>
  <si>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</si>
  <si>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</si>
  <si>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</si>
  <si>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</si>
  <si>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</si>
  <si>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</si>
  <si>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</si>
  <si>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</si>
  <si>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</si>
  <si>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</si>
  <si>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</si>
  <si>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</si>
  <si>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</si>
  <si>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</si>
  <si>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</si>
  <si>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</si>
  <si>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</si>
  <si>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</si>
  <si>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</si>
  <si>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</si>
  <si>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</si>
  <si>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</si>
  <si>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</si>
  <si>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</si>
  <si>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</si>
  <si>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</si>
  <si>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</si>
  <si>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</si>
  <si>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</si>
  <si>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</si>
  <si>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</si>
  <si>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</si>
  <si>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</si>
  <si>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</si>
  <si>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</si>
  <si>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</si>
  <si>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</si>
  <si>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</si>
  <si>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</si>
  <si>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</si>
  <si>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</si>
  <si>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</si>
  <si>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</si>
  <si>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</si>
  <si>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</si>
  <si>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</si>
  <si>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</si>
  <si>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</si>
  <si>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</si>
  <si>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</si>
  <si>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</si>
  <si>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</si>
  <si>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</si>
  <si>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</si>
  <si>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</si>
  <si>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</si>
  <si>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</si>
  <si>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</si>
  <si>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</si>
  <si>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</si>
  <si>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</si>
  <si>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</si>
  <si>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</si>
  <si>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</si>
  <si>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</si>
  <si>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</si>
  <si>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</si>
  <si>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</si>
  <si>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</si>
  <si>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</si>
  <si>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</si>
  <si>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</si>
  <si>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</si>
  <si>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</si>
  <si>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</si>
  <si>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</si>
  <si>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</si>
  <si>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</si>
  <si>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</si>
  <si>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</si>
  <si>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</si>
  <si>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</si>
  <si>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</si>
  <si>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</si>
  <si>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</si>
  <si>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</si>
  <si>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</si>
  <si>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</si>
  <si>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</si>
  <si>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</si>
  <si>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</si>
  <si>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</si>
  <si>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</si>
  <si>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</si>
  <si>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</si>
  <si>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</si>
  <si>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</si>
  <si>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</si>
  <si>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</si>
  <si>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</si>
  <si>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</si>
  <si>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</si>
  <si>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</si>
  <si>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</si>
  <si>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</si>
  <si>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</si>
  <si>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</si>
  <si>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</si>
  <si>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</si>
  <si>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</si>
  <si>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</si>
  <si>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</si>
  <si>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</si>
  <si>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</si>
  <si>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</si>
  <si>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</si>
  <si>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</si>
  <si>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</si>
  <si>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</si>
  <si>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</si>
  <si>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</si>
  <si>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</si>
  <si>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</si>
  <si>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</si>
  <si>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</si>
  <si>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</si>
  <si>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</si>
  <si>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</si>
  <si>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</si>
  <si>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</si>
  <si>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</si>
  <si>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</si>
  <si>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</si>
  <si>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</si>
  <si>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</si>
  <si>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</si>
  <si>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</si>
  <si>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</si>
  <si>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</si>
  <si>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</si>
  <si>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</si>
  <si>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</si>
  <si>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</si>
  <si>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</si>
  <si>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</si>
  <si>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</si>
  <si>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</si>
  <si>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</si>
  <si>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</si>
  <si>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</si>
  <si>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</si>
  <si>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</si>
  <si>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</si>
  <si>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</si>
  <si>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</si>
  <si>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</si>
  <si>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</si>
  <si>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</si>
  <si>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</si>
  <si>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</si>
  <si>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</si>
  <si>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</si>
  <si>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</si>
  <si>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</si>
  <si>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</si>
  <si>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</si>
  <si>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</si>
  <si>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</si>
  <si>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</si>
  <si>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</si>
  <si>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</si>
  <si>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</si>
  <si>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</si>
  <si>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</si>
  <si>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</si>
  <si>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</si>
  <si>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</si>
  <si>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</si>
  <si>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</si>
  <si>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</si>
  <si>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</si>
  <si>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</si>
  <si>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</si>
  <si>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</si>
  <si>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</si>
  <si>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</si>
  <si>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</si>
  <si>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</si>
  <si>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</si>
  <si>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</si>
  <si>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</si>
  <si>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</si>
  <si>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</si>
  <si>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</si>
  <si>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</si>
  <si>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</si>
  <si>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</si>
  <si>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</si>
  <si>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</si>
  <si>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</si>
  <si>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</si>
  <si>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</si>
  <si>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</si>
  <si>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</si>
  <si>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</si>
  <si>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</si>
  <si>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</si>
  <si>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</si>
  <si>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</si>
  <si>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</si>
  <si>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</si>
  <si>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</si>
  <si>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</si>
  <si>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</si>
  <si>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</si>
  <si>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</si>
  <si>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</si>
  <si>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</si>
  <si>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</si>
  <si>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</si>
  <si>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</si>
  <si>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</si>
  <si>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</si>
  <si>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</si>
  <si>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</si>
  <si>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</si>
  <si>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</si>
  <si>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</si>
  <si>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</si>
  <si>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</si>
  <si>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</si>
  <si>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</si>
  <si>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</si>
  <si>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</si>
  <si>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</si>
  <si>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</si>
  <si>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</si>
  <si>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</si>
  <si>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</si>
  <si>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</si>
  <si>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</si>
  <si>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</si>
  <si>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</si>
  <si>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</si>
  <si>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</si>
  <si>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</si>
  <si>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</si>
  <si>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</si>
  <si>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</si>
  <si>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</si>
  <si>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</si>
  <si>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</si>
  <si>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</si>
  <si>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</si>
  <si>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</si>
  <si>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</si>
  <si>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</si>
  <si>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</si>
  <si>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</si>
  <si>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</si>
  <si>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</si>
  <si>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</si>
  <si>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</si>
  <si>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</si>
  <si>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</si>
  <si>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</si>
  <si>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</si>
  <si>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</si>
  <si>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</si>
  <si>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</si>
  <si>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</si>
  <si>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</si>
  <si>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</si>
  <si>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</si>
  <si>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</si>
  <si>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</si>
  <si>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</si>
  <si>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</si>
  <si>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</si>
  <si>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</si>
  <si>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</si>
  <si>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</si>
  <si>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</si>
  <si>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</si>
  <si>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</si>
  <si>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</si>
  <si>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</si>
  <si>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</si>
  <si>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</si>
  <si>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</si>
  <si>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</si>
  <si>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</si>
  <si>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</si>
  <si>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</si>
  <si>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</si>
  <si>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</si>
  <si>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</si>
  <si>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</si>
  <si>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</si>
  <si>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</si>
  <si>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</si>
  <si>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</si>
  <si>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</si>
  <si>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</si>
  <si>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</si>
  <si>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</si>
  <si>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</si>
  <si>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</si>
  <si>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</si>
  <si>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</si>
  <si>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</si>
  <si>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</si>
  <si>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</si>
  <si>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</si>
  <si>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</si>
  <si>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</si>
  <si>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</si>
  <si>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</si>
  <si>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</si>
  <si>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</si>
  <si>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</si>
  <si>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</si>
  <si>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</si>
  <si>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</si>
  <si>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</si>
  <si>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</si>
  <si>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</si>
  <si>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</si>
  <si>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</si>
  <si>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</si>
  <si>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</si>
  <si>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</si>
  <si>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</si>
  <si>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</si>
  <si>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</si>
  <si>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</si>
  <si>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</si>
  <si>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</si>
  <si>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</si>
  <si>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</si>
  <si>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</si>
  <si>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</si>
  <si>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</si>
  <si>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</si>
  <si>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</si>
  <si>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</si>
  <si>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</si>
  <si>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</si>
  <si>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</si>
  <si>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</si>
  <si>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</si>
  <si>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</si>
  <si>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</si>
  <si>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</si>
  <si>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</si>
  <si>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</si>
  <si>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</si>
  <si>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</si>
  <si>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</si>
  <si>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</si>
  <si>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</si>
  <si>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</si>
  <si>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</si>
  <si>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</si>
  <si>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</si>
  <si>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</si>
  <si>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</si>
  <si>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</si>
  <si>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</si>
  <si>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</si>
  <si>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</si>
  <si>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</si>
  <si>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</si>
  <si>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</si>
  <si>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</si>
  <si>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</si>
  <si>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</si>
  <si>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</si>
  <si>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</si>
  <si>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</si>
  <si>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</si>
  <si>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</si>
  <si>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</si>
  <si>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</si>
  <si>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</si>
  <si>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</si>
  <si>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</si>
  <si>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</si>
  <si>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</si>
  <si>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</si>
  <si>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</si>
  <si>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</si>
  <si>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</si>
  <si>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</si>
  <si>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</si>
  <si>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</si>
  <si>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</si>
  <si>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</si>
  <si>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</si>
  <si>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</si>
  <si>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</si>
  <si>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</si>
  <si>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</si>
  <si>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</si>
  <si>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</si>
  <si>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</si>
  <si>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</si>
  <si>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</si>
  <si>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</si>
  <si>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</si>
  <si>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</si>
  <si>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</si>
  <si>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</si>
  <si>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</si>
  <si>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</si>
  <si>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</si>
  <si>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</si>
  <si>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</si>
  <si>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</si>
  <si>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</si>
  <si>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</si>
  <si>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</si>
  <si>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</si>
  <si>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</si>
  <si>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</si>
  <si>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</si>
  <si>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</si>
  <si>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</si>
  <si>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</si>
  <si>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</si>
  <si>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</si>
  <si>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</si>
  <si>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</si>
  <si>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</si>
  <si>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</si>
  <si>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</si>
  <si>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</si>
  <si>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</si>
  <si>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</si>
  <si>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</si>
  <si>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</si>
  <si>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</si>
  <si>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</si>
  <si>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</si>
  <si>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</si>
  <si>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</si>
  <si>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</si>
  <si>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</si>
  <si>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</si>
  <si>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</si>
  <si>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</si>
  <si>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</si>
  <si>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</si>
  <si>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</si>
  <si>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</si>
  <si>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</si>
  <si>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</si>
  <si>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</si>
  <si>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</si>
  <si>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</si>
  <si>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</si>
  <si>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</si>
  <si>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</si>
  <si>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</si>
  <si>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</si>
  <si>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</si>
  <si>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</si>
  <si>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</si>
  <si>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</si>
  <si>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</si>
  <si>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</si>
  <si>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</si>
  <si>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</si>
  <si>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</si>
  <si>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</si>
  <si>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</si>
  <si>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</si>
  <si>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</si>
  <si>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</si>
  <si>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</si>
  <si>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</si>
  <si>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</si>
  <si>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</si>
  <si>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</si>
  <si>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</si>
  <si>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</si>
  <si>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</si>
  <si>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</si>
  <si>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</si>
  <si>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</si>
  <si>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</si>
  <si>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</si>
  <si>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</si>
  <si>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</si>
  <si>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</si>
  <si>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</si>
  <si>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</si>
  <si>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</si>
  <si>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</si>
  <si>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</si>
  <si>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</si>
  <si>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</si>
  <si>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</si>
  <si>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</si>
  <si>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</si>
  <si>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</si>
  <si>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</si>
  <si>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</si>
  <si>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</si>
  <si>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</si>
  <si>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</si>
  <si>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</si>
  <si>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</si>
  <si>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</si>
  <si>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</si>
  <si>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</si>
  <si>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</si>
  <si>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</si>
  <si>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</si>
  <si>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</si>
  <si>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</si>
  <si>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</si>
  <si>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</si>
  <si>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</si>
  <si>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</si>
  <si>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</si>
  <si>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</si>
  <si>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</si>
  <si>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</si>
  <si>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</si>
  <si>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</si>
  <si>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</si>
  <si>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</si>
  <si>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</si>
  <si>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</si>
  <si>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</si>
  <si>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</si>
  <si>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</si>
  <si>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</si>
  <si>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</si>
  <si>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</si>
  <si>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</si>
  <si>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</si>
  <si>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</si>
  <si>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</si>
  <si>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</si>
  <si>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</si>
  <si>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</si>
  <si>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</si>
  <si>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</si>
  <si>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</si>
  <si>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</si>
  <si>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</si>
  <si>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</si>
  <si>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</si>
  <si>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</si>
  <si>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</si>
  <si>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</si>
  <si>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</si>
  <si>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</si>
  <si>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</si>
  <si>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</si>
  <si>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</si>
  <si>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</si>
  <si>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</si>
  <si>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</si>
  <si>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</si>
  <si>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</si>
  <si>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</si>
  <si>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</si>
  <si>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</si>
  <si>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</si>
  <si>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</si>
  <si>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</si>
  <si>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</si>
  <si>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</si>
  <si>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</si>
  <si>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</si>
  <si>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</si>
  <si>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</si>
  <si>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</si>
  <si>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</si>
  <si>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</si>
  <si>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</si>
  <si>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</si>
  <si>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</si>
  <si>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</si>
  <si>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</si>
  <si>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</si>
  <si>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</si>
  <si>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</si>
  <si>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</si>
  <si>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</si>
  <si>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</si>
  <si>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</si>
  <si>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</si>
  <si>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</si>
  <si>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</si>
  <si>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</si>
  <si>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</si>
  <si>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</si>
  <si>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</si>
  <si>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</si>
  <si>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</si>
  <si>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</si>
  <si>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</si>
  <si>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</si>
  <si>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</si>
  <si>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</si>
  <si>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</si>
  <si>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</si>
  <si>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</si>
  <si>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</si>
  <si>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</si>
  <si>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</si>
  <si>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</si>
  <si>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</si>
  <si>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</si>
  <si>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</si>
  <si>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</si>
  <si>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</si>
  <si>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</si>
  <si>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</si>
  <si>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</si>
  <si>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</si>
  <si>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</si>
  <si>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</si>
  <si>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</si>
  <si>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</si>
  <si>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</si>
  <si>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</si>
  <si>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</si>
  <si>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</si>
  <si>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</si>
  <si>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</si>
  <si>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</si>
  <si>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</si>
  <si>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</si>
  <si>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</si>
  <si>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</si>
  <si>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</si>
  <si>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</si>
  <si>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</si>
  <si>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</si>
  <si>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</si>
  <si>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</si>
  <si>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</si>
  <si>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</si>
  <si>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</si>
  <si>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</si>
  <si>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</si>
  <si>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</si>
  <si>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</si>
  <si>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</si>
  <si>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</si>
  <si>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</si>
  <si>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</si>
  <si>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</si>
  <si>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</si>
  <si>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</si>
  <si>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</si>
  <si>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</si>
  <si>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</si>
  <si>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</si>
  <si>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</si>
  <si>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</si>
  <si>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</si>
  <si>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</si>
  <si>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</si>
  <si>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</si>
  <si>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</si>
  <si>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</si>
  <si>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</si>
  <si>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</si>
  <si>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</si>
  <si>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</si>
  <si>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</si>
  <si>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</si>
  <si>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</si>
  <si>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</si>
  <si>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</si>
  <si>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</si>
  <si>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</si>
  <si>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</si>
  <si>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</si>
  <si>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</si>
  <si>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</si>
  <si>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</si>
  <si>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</si>
  <si>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</si>
  <si>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</si>
  <si>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</si>
  <si>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</si>
  <si>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</si>
  <si>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</si>
  <si>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</si>
  <si>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</si>
  <si>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</si>
  <si>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</si>
  <si>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</si>
  <si>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</si>
  <si>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</si>
  <si>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</si>
  <si>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</si>
  <si>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</si>
  <si>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</si>
  <si>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</si>
  <si>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</si>
  <si>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</si>
  <si>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</si>
  <si>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</si>
  <si>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</si>
  <si>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</si>
  <si>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</si>
  <si>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</si>
  <si>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</si>
  <si>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</si>
  <si>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</si>
  <si>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</si>
  <si>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</si>
  <si>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</si>
  <si>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</si>
  <si>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</si>
  <si>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</si>
  <si>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</si>
  <si>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</si>
  <si>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</si>
  <si>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</si>
  <si>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</si>
  <si>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</si>
  <si>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</si>
  <si>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</si>
  <si>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</si>
  <si>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</si>
  <si>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</si>
  <si>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</si>
  <si>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</si>
  <si>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</si>
  <si>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</si>
  <si>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</si>
  <si>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</si>
  <si>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</si>
  <si>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</si>
  <si>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</si>
  <si>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</si>
  <si>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</si>
  <si>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</si>
  <si>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</si>
  <si>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</si>
  <si>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</si>
  <si>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</si>
  <si>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</si>
  <si>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</si>
  <si>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</si>
  <si>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</si>
  <si>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</si>
  <si>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</si>
  <si>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</si>
  <si>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</si>
  <si>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</si>
  <si>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</si>
  <si>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</si>
  <si>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</si>
  <si>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</si>
  <si>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</si>
  <si>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</si>
  <si>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</si>
  <si>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</si>
  <si>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</si>
  <si>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</si>
  <si>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</si>
  <si>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</si>
  <si>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</si>
  <si>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</si>
  <si>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</si>
  <si>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</si>
  <si>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</si>
  <si>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</si>
  <si>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</si>
  <si>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</si>
  <si>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</si>
  <si>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</si>
  <si>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</si>
  <si>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</si>
  <si>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</si>
  <si>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</si>
  <si>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</si>
  <si>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</si>
  <si>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</si>
  <si>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</si>
  <si>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</si>
  <si>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</si>
  <si>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</si>
  <si>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</si>
  <si>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</si>
  <si>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</si>
  <si>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</si>
  <si>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</si>
  <si>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</si>
  <si>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</si>
  <si>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</si>
  <si>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</si>
  <si>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</si>
  <si>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</si>
  <si>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</si>
  <si>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</si>
  <si>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</si>
  <si>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</si>
  <si>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</si>
  <si>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</si>
  <si>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</si>
  <si>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</si>
  <si>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</si>
  <si>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</si>
  <si>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</si>
  <si>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</si>
  <si>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</si>
  <si>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</si>
  <si>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</si>
  <si>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</si>
  <si>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</si>
  <si>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</si>
  <si>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</si>
  <si>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</si>
  <si>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</si>
  <si>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</si>
  <si>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</si>
  <si>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</si>
  <si>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</si>
  <si>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</si>
  <si>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</si>
  <si>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</si>
  <si>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</si>
  <si>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</si>
  <si>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</si>
  <si>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</si>
  <si>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</si>
  <si>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</si>
  <si>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</si>
  <si>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</si>
  <si>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</si>
  <si>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</si>
  <si>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</si>
  <si>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</si>
  <si>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</si>
  <si>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</si>
  <si>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</si>
  <si>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</si>
  <si>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</si>
  <si>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</si>
  <si>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</si>
  <si>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</si>
  <si>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</si>
  <si>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</si>
  <si>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</si>
  <si>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</si>
  <si>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</si>
  <si>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</si>
  <si>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</si>
  <si>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</si>
  <si>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</si>
  <si>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</si>
  <si>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</si>
  <si>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</si>
  <si>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</si>
  <si>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</si>
  <si>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</si>
  <si>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</si>
  <si>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</si>
  <si>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</si>
  <si>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</si>
  <si>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</si>
  <si>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</si>
  <si>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</si>
  <si>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</si>
  <si>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</si>
  <si>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</si>
  <si>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</si>
  <si>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</si>
  <si>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</si>
  <si>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</si>
  <si>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</si>
  <si>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</si>
  <si>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</si>
  <si>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</si>
  <si>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</si>
  <si>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</si>
  <si>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</si>
  <si>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</si>
  <si>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</si>
  <si>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</si>
  <si>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</si>
  <si>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</si>
  <si>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</si>
  <si>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</si>
  <si>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</si>
  <si>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</si>
  <si>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</si>
  <si>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</si>
  <si>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</si>
  <si>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</si>
  <si>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</si>
  <si>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</si>
  <si>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</si>
  <si>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</si>
  <si>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</si>
  <si>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</si>
  <si>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</si>
  <si>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</si>
  <si>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</si>
  <si>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</si>
  <si>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</si>
  <si>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</si>
  <si>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</si>
  <si>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</si>
  <si>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</si>
  <si>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</si>
  <si>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</si>
  <si>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</si>
  <si>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</si>
  <si>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</si>
  <si>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</si>
  <si>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</si>
  <si>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</si>
  <si>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</si>
  <si>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</si>
  <si>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</si>
  <si>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</si>
  <si>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</si>
  <si>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</si>
  <si>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</si>
  <si>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</si>
  <si>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</si>
  <si>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</si>
  <si>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</si>
  <si>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</si>
  <si>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</si>
  <si>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</si>
  <si>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</si>
  <si>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</si>
  <si>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</si>
  <si>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</si>
  <si>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</si>
  <si>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</si>
  <si>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</si>
  <si>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</si>
  <si>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</si>
  <si>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</si>
  <si>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</si>
  <si>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</si>
  <si>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</si>
  <si>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</si>
  <si>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</si>
  <si>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</si>
  <si>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</si>
  <si>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</si>
  <si>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</si>
  <si>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</si>
  <si>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</si>
  <si>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</si>
  <si>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</si>
  <si>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</si>
  <si>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</si>
  <si>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</si>
  <si>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</si>
  <si>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</si>
  <si>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</si>
  <si>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</si>
  <si>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</si>
  <si>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</si>
  <si>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</si>
  <si>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</si>
  <si>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</si>
  <si>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</si>
  <si>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</si>
  <si>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</si>
  <si>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</si>
  <si>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</si>
  <si>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</si>
  <si>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</si>
  <si>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</si>
  <si>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</si>
  <si>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</si>
  <si>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</si>
  <si>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</si>
  <si>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</si>
  <si>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</si>
  <si>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</si>
  <si>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</si>
  <si>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</si>
  <si>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</si>
  <si>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</si>
  <si>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</si>
  <si>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</si>
  <si>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</si>
  <si>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</si>
  <si>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</si>
  <si>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</si>
  <si>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</si>
  <si>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</si>
  <si>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</si>
  <si>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</si>
  <si>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</si>
  <si>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</si>
  <si>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</si>
  <si>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</si>
  <si>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</si>
  <si>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</si>
  <si>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</si>
  <si>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</si>
  <si>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</si>
  <si>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</si>
  <si>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</si>
  <si>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</si>
  <si>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</si>
  <si>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</si>
  <si>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</si>
  <si>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</si>
  <si>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</si>
  <si>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</si>
  <si>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</si>
  <si>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</si>
  <si>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</si>
  <si>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</si>
  <si>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</si>
  <si>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</si>
  <si>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</si>
  <si>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</si>
  <si>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</si>
  <si>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</si>
  <si>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</si>
  <si>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</si>
  <si>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</si>
  <si>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</si>
  <si>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</si>
  <si>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</si>
  <si>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</si>
  <si>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</si>
  <si>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</si>
  <si>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</si>
  <si>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</si>
  <si>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</si>
  <si>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</si>
  <si>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</si>
  <si>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</si>
  <si>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</si>
  <si>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</si>
  <si>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</si>
  <si>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</si>
  <si>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</si>
  <si>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</si>
  <si>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</si>
  <si>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</si>
  <si>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</si>
  <si>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</si>
  <si>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</si>
  <si>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</si>
  <si>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</si>
  <si>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</si>
  <si>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</si>
  <si>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</si>
  <si>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</si>
  <si>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</si>
  <si>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</si>
  <si>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</si>
  <si>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</si>
  <si>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</si>
  <si>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</si>
  <si>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</si>
  <si>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</si>
  <si>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</si>
  <si>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</si>
  <si>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</si>
  <si>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</si>
  <si>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</si>
  <si>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</si>
  <si>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</si>
  <si>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</si>
  <si>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</si>
  <si>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</si>
  <si>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</si>
  <si>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</si>
  <si>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</si>
  <si>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</si>
  <si>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</si>
  <si>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</si>
  <si>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</si>
  <si>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</si>
  <si>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</si>
  <si>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</si>
  <si>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</si>
  <si>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</si>
  <si>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</si>
  <si>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</si>
  <si>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</si>
  <si>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</si>
  <si>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</si>
  <si>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</si>
  <si>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</si>
  <si>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</si>
  <si>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</si>
  <si>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</si>
  <si>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</si>
  <si>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</si>
  <si>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</si>
  <si>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</si>
  <si>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</si>
  <si>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</si>
  <si>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</si>
  <si>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</si>
  <si>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</si>
  <si>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</si>
  <si>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</si>
  <si>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</si>
  <si>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</si>
  <si>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</si>
  <si>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</si>
  <si>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</si>
  <si>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</si>
  <si>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</si>
  <si>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</si>
  <si>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</si>
  <si>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</si>
  <si>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</si>
  <si>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</si>
  <si>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</si>
  <si>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</si>
  <si>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</si>
  <si>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</si>
  <si>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</si>
  <si>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</si>
  <si>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</si>
  <si>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</si>
  <si>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</si>
  <si>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</si>
  <si>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</si>
  <si>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</si>
  <si>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</si>
  <si>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</si>
  <si>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</si>
  <si>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</si>
  <si>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</si>
  <si>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</si>
  <si>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</si>
  <si>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</si>
  <si>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</si>
  <si>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</si>
  <si>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</si>
  <si>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</si>
  <si>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</si>
  <si>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</si>
  <si>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</si>
  <si>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</si>
  <si>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</si>
  <si>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</si>
  <si>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</si>
  <si>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</si>
  <si>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</si>
  <si>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</si>
  <si>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</si>
  <si>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</si>
  <si>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</si>
  <si>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</si>
  <si>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</si>
  <si>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</si>
  <si>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</si>
  <si>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</si>
  <si>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</si>
  <si>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</si>
  <si>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</si>
  <si>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</si>
  <si>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</si>
  <si>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</si>
  <si>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</si>
  <si>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</si>
  <si>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</si>
  <si>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</si>
  <si>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</si>
  <si>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</si>
  <si>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</si>
  <si>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</si>
  <si>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</si>
  <si>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</si>
  <si>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</si>
  <si>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</si>
  <si>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</si>
  <si>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</si>
  <si>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</si>
  <si>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</si>
  <si>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</si>
  <si>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</si>
  <si>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</si>
  <si>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</si>
  <si>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</si>
  <si>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</si>
  <si>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</si>
  <si>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</si>
  <si>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</si>
  <si>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</si>
  <si>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</si>
  <si>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</si>
  <si>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</si>
  <si>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</si>
  <si>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</si>
  <si>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</si>
  <si>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</si>
  <si>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</si>
  <si>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</si>
  <si>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</si>
  <si>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</si>
  <si>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</si>
  <si>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</si>
  <si>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</si>
  <si>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</si>
  <si>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</si>
  <si>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</si>
  <si>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</si>
  <si>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</si>
  <si>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</si>
  <si>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</si>
  <si>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</si>
  <si>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</si>
  <si>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</si>
  <si>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</si>
  <si>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</si>
  <si>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</si>
  <si>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</si>
  <si>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</si>
  <si>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</si>
  <si>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</si>
  <si>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</si>
  <si>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</si>
  <si>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</si>
  <si>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</si>
  <si>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</si>
  <si>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</si>
  <si>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</si>
  <si>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</si>
  <si>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</si>
  <si>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</si>
  <si>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</si>
  <si>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</si>
  <si>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</si>
  <si>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</si>
  <si>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</si>
  <si>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</si>
  <si>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</si>
  <si>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</si>
  <si>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</si>
  <si>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</si>
  <si>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</si>
  <si>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</si>
  <si>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</si>
  <si>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</si>
  <si>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</si>
  <si>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</si>
  <si>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</si>
  <si>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</si>
  <si>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</si>
  <si>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</si>
  <si>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</si>
  <si>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</si>
  <si>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</si>
  <si>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</si>
  <si>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</si>
  <si>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</si>
  <si>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</si>
  <si>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</si>
  <si>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</si>
  <si>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</si>
  <si>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</si>
  <si>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</si>
  <si>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</si>
  <si>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</si>
  <si>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</si>
  <si>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</si>
  <si>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</si>
  <si>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</si>
  <si>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</si>
  <si>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</si>
  <si>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</si>
  <si>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</si>
  <si>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</si>
  <si>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</si>
  <si>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</si>
  <si>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</si>
  <si>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</si>
  <si>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</si>
  <si>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</si>
  <si>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</si>
  <si>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</si>
  <si>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</si>
  <si>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</si>
  <si>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</si>
  <si>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</si>
  <si>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</si>
  <si>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</si>
  <si>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</si>
  <si>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</si>
  <si>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</si>
  <si>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</si>
  <si>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</si>
  <si>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</si>
  <si>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</si>
  <si>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</si>
  <si>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</si>
  <si>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</si>
  <si>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</si>
  <si>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</si>
  <si>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</si>
  <si>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</si>
  <si>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</si>
  <si>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</si>
  <si>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</si>
  <si>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</si>
  <si>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</si>
  <si>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</si>
  <si>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</si>
  <si>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</si>
  <si>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</si>
  <si>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</si>
  <si>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</si>
  <si>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</si>
  <si>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</si>
  <si>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</si>
  <si>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</si>
  <si>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</si>
  <si>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</si>
  <si>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</si>
  <si>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</si>
  <si>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</si>
  <si>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</si>
  <si>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</si>
  <si>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</si>
  <si>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</si>
  <si>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</si>
  <si>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</si>
  <si>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</si>
  <si>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</si>
  <si>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</si>
  <si>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</si>
  <si>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</si>
  <si>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</si>
  <si>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</si>
  <si>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</si>
  <si>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</si>
  <si>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</si>
  <si>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</si>
  <si>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</si>
  <si>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</si>
  <si>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</si>
  <si>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</si>
  <si>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</si>
  <si>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</si>
  <si>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</si>
  <si>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</si>
  <si>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</si>
  <si>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</si>
  <si>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</si>
  <si>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</si>
  <si>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</si>
  <si>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</si>
  <si>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</si>
  <si>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</si>
  <si>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</si>
  <si>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</si>
  <si>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</si>
  <si>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</si>
  <si>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</si>
  <si>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</si>
  <si>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</si>
  <si>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</si>
  <si>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</si>
  <si>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</si>
  <si>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</si>
  <si>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</si>
  <si>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</si>
  <si>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</si>
  <si>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</si>
  <si>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</si>
  <si>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</si>
  <si>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</si>
  <si>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</si>
  <si>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</si>
  <si>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</si>
  <si>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</si>
  <si>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</si>
  <si>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</si>
  <si>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</si>
  <si>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</si>
  <si>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</si>
  <si>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</si>
  <si>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</si>
  <si>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</si>
  <si>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</si>
  <si>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</si>
  <si>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</si>
  <si>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</si>
  <si>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</si>
  <si>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</si>
  <si>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</si>
  <si>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</si>
  <si>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</si>
  <si>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</si>
  <si>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</si>
  <si>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</si>
  <si>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</si>
  <si>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</si>
  <si>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</si>
  <si>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</si>
  <si>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</si>
  <si>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</si>
  <si>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</si>
  <si>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</si>
  <si>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</si>
  <si>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</si>
  <si>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</si>
  <si>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</si>
  <si>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</si>
  <si>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</si>
  <si>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</si>
  <si>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</si>
  <si>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</si>
  <si>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</si>
  <si>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</si>
  <si>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</si>
  <si>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</si>
  <si>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</si>
  <si>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</si>
  <si>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</si>
  <si>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</si>
  <si>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</si>
  <si>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</si>
  <si>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</si>
  <si>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</si>
  <si>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</si>
  <si>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</si>
  <si>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</si>
  <si>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</si>
  <si>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</si>
  <si>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</si>
  <si>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</si>
  <si>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</si>
  <si>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</si>
  <si>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</si>
  <si>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</si>
  <si>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</si>
  <si>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</si>
  <si>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</si>
  <si>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</si>
  <si>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</si>
  <si>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</si>
  <si>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</si>
  <si>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</si>
  <si>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</si>
  <si>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</si>
  <si>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</si>
  <si>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</si>
  <si>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</si>
  <si>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</si>
  <si>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</si>
  <si>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</si>
  <si>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</si>
  <si>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</si>
  <si>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</si>
  <si>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</si>
  <si>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</si>
  <si>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</si>
  <si>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</si>
  <si>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</si>
  <si>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</si>
  <si>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</si>
  <si>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</si>
  <si>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</si>
  <si>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</si>
  <si>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</si>
  <si>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</si>
  <si>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</si>
  <si>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</si>
  <si>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</si>
  <si>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</si>
  <si>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</si>
  <si>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</si>
  <si>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</si>
  <si>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</si>
  <si>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</si>
  <si>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</si>
  <si>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</si>
  <si>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</si>
  <si>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</si>
  <si>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</si>
  <si>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</si>
  <si>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</si>
  <si>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</si>
  <si>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</si>
  <si>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</si>
  <si>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</si>
  <si>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</si>
  <si>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</si>
  <si>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</si>
  <si>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</si>
  <si>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</si>
  <si>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</si>
  <si>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</si>
  <si>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</si>
  <si>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</si>
  <si>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</si>
  <si>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</si>
  <si>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</si>
  <si>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</si>
  <si>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</si>
  <si>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</si>
  <si>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</si>
  <si>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</si>
  <si>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</si>
  <si>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</si>
  <si>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</si>
  <si>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</si>
  <si>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</si>
  <si>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</si>
  <si>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</si>
  <si>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</si>
  <si>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</si>
  <si>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</si>
  <si>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</si>
  <si>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</si>
  <si>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</si>
  <si>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</si>
  <si>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</si>
  <si>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</si>
  <si>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</si>
  <si>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</si>
  <si>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</si>
  <si>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</si>
  <si>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</si>
  <si>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</si>
  <si>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</si>
  <si>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</si>
  <si>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</si>
  <si>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</si>
  <si>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</si>
  <si>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</si>
  <si>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</si>
  <si>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</si>
  <si>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</si>
  <si>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</si>
  <si>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</si>
  <si>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</si>
  <si>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</si>
  <si>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</si>
  <si>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</si>
  <si>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</si>
  <si>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</si>
  <si>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</si>
  <si>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</si>
  <si>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</si>
  <si>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</si>
  <si>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</si>
  <si>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</si>
  <si>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</si>
  <si>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</si>
  <si>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</si>
  <si>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</si>
  <si>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</si>
  <si>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</si>
  <si>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</si>
  <si>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</si>
  <si>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</si>
  <si>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</si>
  <si>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</si>
  <si>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</si>
  <si>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</si>
  <si>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</si>
  <si>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</si>
  <si>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</si>
  <si>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</si>
  <si>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</si>
  <si>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</si>
  <si>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</si>
  <si>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</si>
  <si>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</si>
  <si>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</si>
  <si>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</si>
  <si>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</si>
  <si>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</si>
  <si>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</si>
  <si>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</si>
  <si>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</si>
  <si>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</si>
  <si>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</si>
  <si>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</si>
  <si>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</si>
  <si>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</si>
  <si>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</si>
  <si>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</si>
  <si>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</si>
  <si>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</si>
  <si>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</si>
  <si>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</si>
  <si>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</si>
  <si>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</si>
  <si>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</si>
  <si>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</si>
  <si>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</si>
  <si>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</si>
  <si>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</si>
  <si>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</si>
  <si>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</si>
  <si>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</si>
  <si>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</si>
  <si>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</si>
  <si>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</si>
  <si>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</si>
  <si>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</si>
  <si>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</si>
  <si>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</si>
  <si>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</si>
  <si>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</si>
  <si>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</si>
  <si>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</si>
  <si>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</si>
  <si>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</si>
  <si>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</si>
  <si>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</si>
  <si>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</si>
  <si>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</si>
  <si>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</si>
  <si>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</si>
  <si>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</si>
  <si>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</si>
  <si>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</si>
  <si>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</si>
  <si>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</si>
  <si>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</si>
  <si>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</si>
  <si>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</si>
  <si>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</si>
  <si>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</si>
  <si>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</si>
  <si>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</si>
  <si>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</si>
  <si>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</si>
  <si>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</si>
  <si>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</si>
  <si>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</si>
  <si>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</si>
  <si>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</si>
  <si>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</si>
  <si>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</si>
  <si>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</si>
  <si>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</si>
  <si>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</si>
  <si>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</si>
  <si>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</si>
  <si>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</si>
  <si>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</si>
  <si>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</si>
  <si>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</si>
  <si>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</si>
  <si>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</si>
  <si>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</si>
  <si>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</si>
  <si>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</si>
  <si>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</si>
  <si>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</si>
  <si>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</si>
  <si>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</si>
  <si>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</si>
  <si>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</si>
  <si>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</si>
  <si>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</si>
  <si>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</si>
  <si>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</si>
  <si>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</si>
  <si>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</si>
  <si>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</si>
  <si>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</si>
  <si>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</si>
  <si>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</si>
  <si>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</si>
  <si>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</si>
  <si>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</si>
  <si>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</si>
  <si>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</si>
  <si>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</si>
  <si>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</si>
  <si>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</si>
  <si>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</si>
  <si>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</si>
  <si>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</si>
  <si>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</si>
  <si>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</si>
  <si>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</si>
  <si>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</si>
  <si>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</si>
  <si>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</si>
  <si>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</si>
  <si>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</si>
  <si>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</si>
  <si>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</si>
  <si>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</si>
  <si>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</si>
  <si>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</si>
  <si>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</si>
  <si>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</si>
  <si>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</si>
  <si>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</si>
  <si>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</si>
  <si>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</si>
  <si>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</si>
  <si>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</si>
  <si>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</si>
  <si>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</si>
  <si>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</si>
  <si>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</si>
  <si>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</si>
  <si>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</si>
  <si>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</si>
  <si>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</si>
  <si>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</si>
  <si>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</si>
  <si>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</si>
  <si>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</si>
  <si>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</si>
  <si>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</si>
  <si>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</si>
  <si>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</si>
  <si>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</si>
  <si>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</si>
  <si>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</si>
  <si>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</si>
  <si>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</si>
  <si>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</si>
  <si>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</si>
  <si>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</si>
  <si>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</si>
  <si>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</si>
  <si>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</si>
  <si>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</si>
  <si>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</si>
  <si>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</si>
  <si>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</si>
  <si>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</si>
  <si>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</si>
  <si>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</si>
  <si>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</si>
  <si>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</si>
  <si>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</si>
  <si>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</si>
  <si>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</si>
  <si>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</si>
  <si>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</si>
  <si>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</si>
  <si>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</si>
  <si>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</si>
  <si>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</si>
  <si>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</si>
  <si>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</si>
  <si>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</si>
  <si>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</si>
  <si>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</si>
  <si>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</si>
  <si>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</si>
  <si>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</si>
  <si>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</si>
  <si>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</si>
  <si>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</si>
  <si>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</si>
  <si>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</si>
  <si>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</si>
  <si>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</si>
  <si>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</si>
  <si>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</si>
  <si>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</si>
  <si>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</si>
  <si>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</si>
  <si>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</si>
  <si>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</si>
  <si>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</si>
  <si>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</si>
  <si>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</si>
  <si>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</si>
  <si>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</si>
  <si>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</si>
  <si>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</si>
  <si>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</si>
  <si>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</si>
  <si>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</si>
  <si>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</si>
  <si>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</si>
  <si>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</si>
  <si>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</si>
  <si>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</si>
  <si>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</si>
  <si>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</si>
  <si>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</si>
  <si>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</si>
  <si>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</si>
  <si>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</si>
  <si>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</si>
  <si>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</si>
  <si>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</si>
  <si>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</si>
  <si>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</si>
  <si>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</si>
  <si>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</si>
  <si>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</si>
  <si>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</si>
  <si>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</si>
  <si>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</si>
  <si>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</si>
  <si>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</si>
  <si>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</si>
  <si>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</si>
  <si>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</si>
  <si>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</si>
  <si>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</si>
  <si>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</si>
  <si>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</si>
  <si>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</si>
  <si>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</si>
  <si>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</si>
  <si>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</si>
  <si>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</si>
  <si>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</si>
  <si>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</si>
  <si>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</si>
  <si>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</si>
  <si>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</si>
  <si>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</si>
  <si>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</si>
  <si>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</si>
  <si>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</si>
  <si>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</si>
  <si>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</si>
  <si>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</si>
  <si>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</si>
  <si>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</si>
  <si>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</si>
  <si>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</si>
  <si>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</si>
  <si>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</si>
  <si>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</si>
  <si>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</si>
  <si>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</si>
  <si>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</si>
  <si>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</si>
  <si>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</si>
  <si>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</si>
  <si>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</si>
  <si>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</si>
  <si>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</si>
  <si>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</si>
  <si>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</si>
  <si>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</si>
  <si>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</si>
  <si>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</si>
  <si>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</si>
  <si>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</si>
  <si>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</si>
  <si>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</si>
  <si>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</si>
  <si>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</si>
  <si>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</si>
  <si>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</si>
  <si>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</si>
  <si>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</si>
  <si>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</si>
  <si>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</si>
  <si>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</si>
  <si>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</si>
  <si>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</si>
  <si>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</si>
  <si>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</si>
  <si>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</si>
  <si>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</si>
  <si>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</si>
  <si>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</si>
  <si>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</si>
  <si>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</si>
  <si>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</si>
  <si>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</si>
  <si>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</si>
  <si>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</si>
  <si>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</si>
  <si>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</si>
  <si>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</si>
  <si>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</si>
  <si>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</si>
  <si>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</si>
  <si>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</si>
  <si>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</si>
  <si>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</si>
  <si>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</si>
  <si>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</si>
  <si>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</si>
  <si>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</si>
  <si>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</si>
  <si>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</si>
  <si>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</si>
  <si>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</si>
  <si>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</si>
  <si>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</si>
  <si>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</si>
  <si>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</si>
  <si>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</si>
  <si>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</si>
  <si>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</si>
  <si>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</si>
  <si>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</si>
  <si>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</si>
  <si>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</si>
  <si>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</si>
  <si>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</si>
  <si>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</si>
  <si>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</si>
  <si>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</si>
  <si>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</si>
  <si>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</si>
  <si>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</si>
  <si>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</si>
  <si>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</si>
  <si>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</si>
  <si>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</si>
  <si>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</si>
  <si>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</si>
  <si>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</si>
  <si>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</si>
  <si>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</si>
  <si>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</si>
  <si>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</si>
  <si>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</si>
  <si>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</si>
  <si>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</si>
  <si>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</si>
  <si>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</si>
  <si>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</si>
  <si>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</si>
  <si>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</si>
  <si>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</si>
  <si>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</si>
  <si>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</si>
  <si>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</si>
  <si>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</si>
  <si>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</si>
  <si>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</si>
  <si>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</si>
  <si>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</si>
  <si>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</si>
  <si>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</si>
  <si>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</si>
  <si>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</si>
  <si>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</si>
  <si>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</si>
  <si>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</si>
  <si>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</si>
  <si>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</si>
  <si>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</si>
  <si>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</si>
  <si>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</si>
  <si>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</si>
  <si>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</si>
  <si>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</si>
  <si>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</si>
  <si>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</si>
  <si>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</si>
  <si>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</si>
  <si>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</si>
  <si>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</si>
  <si>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</si>
  <si>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</si>
  <si>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</si>
  <si>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</si>
  <si>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</si>
  <si>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</si>
  <si>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</si>
  <si>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</si>
  <si>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</si>
  <si>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</si>
  <si>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</si>
  <si>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</si>
  <si>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</si>
  <si>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</si>
  <si>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</si>
  <si>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</si>
  <si>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</si>
  <si>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</si>
  <si>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</si>
  <si>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</si>
  <si>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</si>
  <si>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</si>
  <si>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</si>
  <si>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</si>
  <si>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</si>
  <si>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</si>
  <si>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</si>
  <si>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</si>
  <si>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</si>
  <si>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</si>
  <si>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</si>
  <si>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</si>
  <si>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</si>
  <si>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</si>
  <si>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</si>
  <si>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</si>
  <si>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</si>
  <si>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</si>
  <si>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</si>
  <si>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</si>
  <si>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</si>
  <si>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</si>
  <si>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</si>
  <si>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</si>
  <si>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</si>
  <si>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</si>
  <si>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</si>
  <si>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</si>
  <si>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</si>
  <si>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</si>
  <si>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</si>
  <si>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</si>
  <si>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</si>
  <si>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</si>
  <si>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</si>
  <si>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</si>
  <si>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</si>
  <si>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</si>
  <si>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</si>
  <si>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</si>
  <si>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</si>
  <si>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</si>
  <si>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</si>
  <si>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</si>
  <si>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</si>
  <si>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</si>
  <si>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</si>
  <si>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</si>
  <si>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</si>
  <si>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</si>
  <si>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</si>
  <si>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</si>
  <si>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</si>
  <si>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</si>
  <si>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</si>
  <si>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</si>
  <si>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</si>
  <si>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</si>
  <si>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</si>
  <si>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</si>
  <si>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</si>
  <si>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</si>
  <si>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</si>
  <si>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</si>
  <si>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</si>
  <si>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</si>
  <si>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</si>
  <si>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</si>
  <si>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</si>
  <si>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</si>
  <si>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</si>
  <si>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</si>
  <si>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</si>
  <si>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</si>
  <si>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</si>
  <si>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</si>
  <si>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</si>
  <si>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</si>
  <si>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</si>
  <si>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</si>
  <si>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</si>
  <si>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</si>
  <si>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</si>
  <si>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</si>
  <si>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</si>
  <si>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</si>
  <si>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</si>
  <si>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</si>
  <si>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</si>
  <si>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</si>
  <si>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</si>
  <si>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</si>
  <si>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</si>
  <si>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</si>
  <si>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</si>
  <si>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</si>
  <si>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</si>
  <si>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</si>
  <si>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</si>
  <si>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</si>
  <si>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</si>
  <si>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</si>
  <si>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</si>
  <si>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</si>
  <si>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</si>
  <si>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</si>
  <si>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</si>
  <si>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</si>
  <si>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</si>
  <si>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</si>
  <si>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</si>
  <si>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</si>
  <si>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</si>
  <si>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</si>
  <si>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</si>
  <si>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</si>
  <si>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</si>
  <si>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</si>
  <si>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</si>
  <si>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</si>
  <si>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</si>
  <si>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</si>
  <si>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</si>
  <si>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</si>
  <si>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</si>
  <si>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</si>
  <si>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</si>
  <si>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</si>
  <si>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</si>
  <si>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</si>
  <si>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</si>
  <si>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</si>
  <si>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</si>
  <si>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</si>
  <si>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</si>
  <si>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</si>
  <si>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</si>
  <si>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</si>
  <si>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</si>
  <si>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</si>
  <si>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</si>
  <si>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</si>
  <si>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</si>
  <si>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</si>
  <si>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</si>
  <si>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</si>
  <si>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</si>
  <si>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</si>
  <si>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</si>
  <si>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</si>
  <si>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</si>
  <si>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</si>
  <si>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</si>
  <si>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</si>
  <si>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</si>
  <si>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</si>
  <si>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</si>
  <si>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</si>
  <si>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</si>
  <si>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</si>
  <si>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</si>
  <si>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</si>
  <si>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</si>
  <si>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</si>
  <si>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</si>
  <si>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</si>
  <si>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</si>
  <si>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</si>
  <si>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</si>
  <si>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</si>
  <si>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</si>
  <si>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</si>
  <si>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</si>
  <si>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</si>
  <si>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</si>
  <si>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</si>
  <si>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</si>
  <si>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</si>
  <si>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</si>
  <si>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</si>
  <si>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</si>
  <si>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</si>
  <si>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</si>
  <si>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</si>
  <si>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</si>
  <si>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</si>
  <si>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</si>
  <si>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</si>
  <si>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</si>
  <si>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</si>
  <si>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</si>
  <si>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</si>
  <si>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</si>
  <si>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</si>
  <si>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</si>
  <si>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</si>
  <si>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</si>
  <si>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</si>
  <si>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</si>
  <si>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</si>
  <si>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</si>
  <si>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</si>
  <si>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</si>
  <si>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</si>
  <si>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</si>
  <si>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</si>
  <si>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</si>
  <si>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</si>
  <si>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</si>
  <si>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</si>
  <si>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</si>
  <si>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</si>
  <si>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</si>
  <si>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</si>
  <si>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</si>
  <si>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</si>
  <si>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</si>
  <si>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</si>
  <si>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</si>
  <si>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</si>
  <si>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</si>
  <si>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</si>
  <si>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</si>
  <si>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</si>
  <si>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</si>
  <si>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</si>
  <si>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</si>
  <si>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</si>
  <si>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</si>
  <si>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</si>
  <si>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</si>
  <si>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</si>
  <si>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</si>
  <si>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</si>
  <si>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</si>
  <si>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</si>
  <si>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</si>
  <si>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</si>
  <si>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</si>
  <si>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</si>
  <si>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</si>
  <si>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</si>
  <si>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</si>
  <si>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</si>
  <si>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</si>
  <si>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</si>
  <si>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</si>
  <si>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</si>
  <si>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</si>
  <si>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</si>
  <si>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</si>
  <si>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</si>
  <si>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</si>
  <si>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</si>
  <si>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</si>
  <si>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</si>
  <si>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</si>
  <si>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</si>
  <si>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</si>
  <si>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</si>
  <si>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</si>
  <si>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</si>
  <si>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</si>
  <si>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</si>
  <si>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</si>
  <si>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</si>
  <si>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</si>
  <si>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</si>
  <si>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</si>
  <si>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</si>
  <si>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</si>
  <si>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</si>
  <si>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</si>
  <si>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</si>
  <si>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</si>
  <si>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</si>
  <si>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</si>
  <si>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</si>
  <si>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</si>
  <si>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</si>
  <si>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</si>
  <si>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</si>
  <si>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</si>
  <si>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</si>
  <si>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</si>
  <si>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</si>
  <si>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</si>
  <si>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</si>
  <si>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</si>
  <si>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</si>
  <si>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</si>
  <si>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</si>
  <si>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</si>
  <si>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</si>
  <si>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</si>
  <si>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</si>
  <si>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</si>
  <si>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</si>
  <si>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</si>
  <si>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</si>
  <si>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</si>
  <si>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</si>
  <si>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</si>
  <si>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</si>
  <si>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</si>
  <si>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</si>
  <si>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</si>
  <si>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</si>
  <si>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</si>
  <si>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</si>
  <si>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</si>
  <si>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</si>
  <si>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</si>
  <si>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</si>
  <si>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</si>
  <si>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</si>
  <si>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</si>
  <si>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</si>
  <si>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</si>
  <si>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</si>
  <si>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</si>
  <si>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</si>
  <si>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</si>
  <si>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</si>
  <si>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</si>
  <si>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</si>
  <si>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</si>
  <si>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</si>
  <si>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</si>
  <si>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</si>
  <si>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</si>
  <si>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</si>
  <si>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</si>
  <si>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</si>
  <si>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</si>
  <si>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</si>
  <si>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</si>
  <si>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</si>
  <si>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</si>
  <si>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</si>
  <si>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</si>
  <si>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</si>
  <si>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</si>
  <si>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</si>
  <si>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</si>
  <si>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</si>
  <si>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</si>
  <si>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</si>
  <si>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</si>
  <si>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</si>
  <si>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</si>
  <si>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</si>
  <si>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</si>
  <si>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</si>
  <si>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</si>
  <si>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</si>
  <si>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</si>
  <si>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</si>
  <si>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</si>
  <si>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</si>
  <si>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</si>
  <si>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</si>
  <si>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</si>
  <si>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</si>
  <si>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</si>
  <si>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</si>
  <si>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</si>
  <si>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</si>
  <si>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</si>
  <si>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</si>
  <si>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</si>
  <si>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</si>
  <si>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</si>
  <si>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</si>
  <si>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</si>
  <si>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</si>
  <si>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</si>
  <si>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</si>
  <si>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</si>
  <si>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</si>
  <si>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</si>
  <si>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</si>
  <si>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</si>
  <si>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</si>
  <si>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</si>
  <si>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</si>
  <si>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</si>
  <si>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</si>
  <si>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</si>
  <si>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</si>
  <si>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</si>
  <si>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</si>
  <si>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</si>
  <si>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</si>
  <si>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</si>
  <si>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</si>
  <si>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</si>
  <si>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</si>
  <si>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</si>
  <si>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</si>
  <si>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</si>
  <si>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</si>
  <si>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</si>
  <si>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</si>
  <si>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</si>
  <si>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</si>
  <si>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</si>
  <si>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</si>
  <si>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</si>
  <si>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</si>
  <si>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</si>
  <si>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</si>
  <si>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</si>
  <si>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</si>
  <si>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</si>
  <si>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</si>
  <si>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</si>
  <si>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</si>
  <si>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</si>
  <si>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</si>
  <si>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</si>
  <si>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</si>
  <si>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</si>
  <si>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</si>
  <si>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</si>
  <si>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</si>
  <si>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</si>
  <si>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</si>
  <si>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</si>
  <si>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</si>
  <si>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</si>
  <si>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</si>
  <si>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</si>
  <si>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</si>
  <si>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</si>
  <si>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</si>
  <si>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</si>
  <si>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</si>
  <si>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</si>
  <si>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</si>
  <si>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</si>
  <si>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</si>
  <si>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</si>
  <si>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</si>
  <si>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</si>
  <si>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</si>
  <si>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</si>
  <si>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</si>
  <si>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</si>
  <si>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</si>
  <si>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</si>
  <si>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</si>
  <si>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</si>
  <si>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</si>
  <si>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</si>
  <si>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</si>
  <si>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</si>
  <si>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</si>
  <si>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</si>
  <si>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</si>
  <si>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</si>
  <si>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</si>
  <si>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</si>
  <si>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</si>
  <si>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</si>
  <si>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</si>
  <si>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</si>
  <si>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</si>
  <si>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</si>
  <si>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</si>
  <si>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</si>
  <si>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</si>
  <si>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</si>
  <si>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</si>
  <si>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</si>
  <si>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</si>
  <si>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</si>
  <si>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</si>
  <si>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</si>
  <si>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</si>
  <si>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</si>
  <si>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</si>
  <si>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</si>
  <si>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</si>
  <si>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</si>
  <si>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</si>
  <si>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</si>
  <si>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</si>
  <si>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</si>
  <si>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</si>
  <si>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</si>
  <si>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</si>
  <si>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</si>
  <si>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</si>
  <si>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</si>
  <si>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</si>
  <si>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</si>
  <si>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</si>
  <si>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</si>
  <si>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</si>
  <si>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</si>
  <si>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</si>
  <si>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</si>
  <si>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</si>
  <si>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</si>
  <si>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</si>
  <si>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</si>
  <si>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</si>
  <si>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</si>
  <si>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</si>
  <si>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</si>
  <si>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</si>
  <si>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</si>
  <si>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</si>
  <si>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</si>
  <si>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</si>
  <si>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</si>
  <si>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</si>
  <si>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</si>
  <si>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</si>
  <si>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</si>
  <si>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</si>
  <si>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</si>
  <si>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</si>
  <si>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</si>
  <si>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</si>
  <si>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</si>
  <si>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</si>
  <si>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</si>
  <si>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</si>
  <si>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</si>
  <si>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</si>
  <si>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</si>
  <si>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</si>
  <si>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</si>
  <si>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</si>
  <si>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</si>
  <si>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</si>
  <si>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</si>
  <si>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</si>
  <si>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</si>
  <si>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</si>
  <si>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</si>
  <si>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</si>
  <si>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</si>
  <si>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</si>
  <si>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</si>
  <si>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</si>
  <si>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</si>
  <si>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</si>
  <si>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</si>
  <si>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</si>
  <si>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</si>
  <si>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</si>
  <si>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</si>
  <si>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</si>
  <si>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</si>
  <si>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</si>
  <si>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</si>
  <si>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</si>
  <si>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</si>
  <si>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</si>
  <si>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</si>
  <si>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</si>
  <si>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</si>
  <si>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</si>
  <si>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</si>
  <si>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</si>
  <si>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</si>
  <si>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</si>
  <si>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</si>
  <si>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</si>
  <si>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</si>
  <si>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</si>
  <si>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</si>
  <si>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</si>
  <si>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</si>
  <si>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</si>
  <si>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</si>
  <si>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</si>
  <si>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</si>
  <si>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</si>
  <si>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</si>
  <si>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</si>
  <si>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</si>
  <si>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</si>
  <si>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</si>
  <si>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</si>
  <si>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</si>
  <si>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</si>
  <si>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</si>
  <si>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</si>
  <si>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</si>
  <si>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</si>
  <si>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</si>
  <si>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</si>
  <si>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</si>
  <si>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</si>
  <si>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</si>
  <si>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</si>
  <si>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</si>
  <si>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</si>
  <si>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</si>
  <si>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</si>
  <si>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</si>
  <si>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</si>
  <si>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</si>
  <si>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</si>
  <si>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</si>
  <si>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</si>
  <si>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</si>
  <si>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</si>
  <si>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</si>
  <si>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</si>
  <si>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</si>
  <si>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</si>
  <si>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</si>
  <si>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</si>
  <si>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</si>
  <si>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</si>
  <si>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</si>
  <si>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</si>
  <si>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</si>
  <si>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</si>
  <si>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</si>
  <si>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</si>
  <si>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</si>
  <si>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</si>
  <si>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</si>
  <si>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</si>
  <si>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</si>
  <si>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</si>
  <si>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</si>
  <si>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</si>
  <si>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</si>
  <si>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</si>
  <si>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</si>
  <si>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</si>
  <si>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</si>
  <si>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</si>
  <si>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</si>
  <si>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</si>
  <si>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</si>
  <si>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</si>
  <si>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</si>
  <si>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</si>
  <si>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</si>
  <si>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</si>
  <si>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</si>
  <si>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</si>
  <si>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</si>
  <si>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</si>
  <si>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</si>
  <si>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</si>
  <si>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</si>
  <si>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</si>
  <si>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</si>
  <si>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</si>
  <si>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</si>
  <si>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</si>
  <si>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</si>
  <si>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</si>
  <si>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</si>
  <si>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</si>
  <si>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</si>
  <si>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</si>
  <si>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</si>
  <si>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</si>
  <si>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</si>
  <si>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</si>
  <si>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</si>
  <si>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</si>
  <si>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</si>
  <si>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</si>
  <si>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</si>
  <si>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</si>
  <si>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</si>
  <si>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</si>
  <si>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</si>
  <si>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</si>
  <si>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</si>
  <si>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</si>
  <si>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</si>
  <si>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</si>
  <si>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</si>
  <si>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</si>
  <si>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</si>
  <si>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</si>
  <si>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</si>
  <si>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</si>
  <si>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</si>
  <si>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</si>
  <si>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</si>
  <si>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</si>
  <si>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</si>
  <si>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</si>
  <si>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</si>
  <si>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</si>
  <si>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</si>
  <si>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</si>
  <si>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</si>
  <si>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</si>
  <si>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</si>
  <si>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</si>
  <si>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</si>
  <si>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</si>
  <si>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</si>
  <si>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</si>
  <si>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</si>
  <si>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</si>
  <si>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</si>
  <si>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</si>
  <si>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</si>
  <si>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</si>
  <si>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</si>
  <si>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</si>
  <si>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</si>
  <si>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</si>
  <si>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</si>
  <si>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</si>
  <si>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</si>
  <si>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</si>
  <si>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</si>
  <si>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</si>
  <si>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</si>
  <si>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</si>
  <si>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</si>
  <si>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</si>
  <si>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</si>
  <si>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</si>
  <si>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</si>
  <si>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</si>
  <si>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</si>
  <si>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</si>
  <si>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</si>
  <si>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</si>
  <si>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</si>
  <si>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</si>
  <si>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</si>
  <si>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</si>
  <si>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</si>
  <si>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</si>
  <si>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</si>
  <si>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</si>
  <si>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</si>
  <si>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</si>
  <si>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</si>
  <si>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</si>
  <si>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</si>
  <si>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</si>
  <si>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</si>
  <si>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</si>
  <si>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</si>
  <si>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</si>
  <si>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</si>
  <si>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</si>
  <si>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</si>
  <si>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</si>
  <si>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</si>
  <si>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</si>
  <si>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</si>
  <si>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</si>
  <si>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</si>
  <si>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</si>
  <si>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</si>
  <si>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</si>
  <si>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</si>
  <si>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</si>
  <si>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</si>
  <si>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</si>
  <si>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</si>
  <si>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</si>
  <si>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</si>
  <si>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</si>
  <si>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</si>
  <si>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</si>
  <si>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</si>
  <si>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</si>
  <si>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</si>
  <si>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</si>
  <si>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</si>
  <si>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</si>
  <si>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</si>
  <si>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</si>
  <si>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</si>
  <si>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</si>
  <si>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</si>
  <si>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</si>
  <si>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</si>
  <si>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</si>
  <si>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</si>
  <si>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</si>
  <si>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</si>
  <si>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</si>
  <si>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</si>
  <si>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</si>
  <si>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</si>
  <si>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</si>
  <si>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</si>
  <si>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</si>
  <si>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</si>
  <si>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</si>
  <si>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</si>
  <si>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</si>
  <si>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</si>
  <si>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</si>
  <si>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</si>
  <si>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</si>
  <si>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</si>
  <si>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</si>
  <si>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</si>
  <si>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</si>
  <si>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</si>
  <si>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</si>
  <si>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</si>
  <si>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</si>
  <si>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</si>
  <si>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</si>
  <si>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</si>
  <si>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</si>
  <si>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</si>
  <si>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</si>
  <si>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</si>
  <si>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</si>
  <si>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</si>
  <si>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</si>
  <si>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</si>
  <si>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</si>
  <si>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</si>
  <si>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</si>
  <si>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</si>
  <si>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</si>
  <si>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</si>
  <si>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</si>
  <si>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</si>
  <si>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</si>
  <si>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</si>
  <si>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</si>
  <si>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</si>
  <si>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</si>
  <si>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</si>
  <si>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</si>
  <si>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</si>
  <si>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</si>
  <si>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</si>
  <si>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</si>
  <si>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</si>
  <si>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</si>
  <si>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</si>
  <si>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</si>
  <si>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</si>
  <si>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</si>
  <si>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</si>
  <si>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</si>
  <si>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</si>
  <si>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</si>
  <si>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</si>
  <si>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</si>
  <si>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</si>
  <si>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</si>
  <si>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</si>
  <si>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</si>
  <si>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</si>
  <si>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</si>
  <si>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</si>
  <si>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</si>
  <si>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</si>
  <si>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</si>
  <si>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</si>
  <si>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</si>
  <si>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</si>
  <si>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</si>
  <si>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</si>
  <si>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</si>
  <si>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</si>
  <si>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</si>
  <si>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</si>
  <si>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</si>
  <si>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</si>
  <si>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</si>
  <si>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</si>
  <si>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</si>
  <si>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</si>
  <si>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</si>
  <si>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</si>
  <si>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</si>
  <si>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</si>
  <si>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</si>
  <si>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</si>
  <si>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</si>
  <si>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</si>
  <si>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</si>
  <si>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</si>
  <si>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</si>
  <si>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</si>
  <si>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</si>
  <si>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</si>
  <si>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</si>
  <si>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</si>
  <si>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</si>
  <si>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</si>
  <si>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</si>
  <si>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</si>
  <si>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</si>
  <si>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</si>
  <si>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</si>
  <si>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</si>
  <si>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</si>
  <si>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</si>
  <si>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</si>
  <si>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</si>
  <si>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</si>
  <si>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</si>
  <si>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</si>
  <si>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</si>
  <si>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</si>
  <si>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</si>
  <si>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</si>
  <si>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</si>
  <si>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</si>
  <si>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</si>
  <si>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</si>
  <si>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</si>
  <si>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</si>
  <si>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</si>
  <si>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</si>
  <si>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</si>
  <si>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</si>
  <si>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</si>
  <si>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</si>
  <si>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</si>
  <si>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</si>
  <si>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</si>
  <si>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</si>
  <si>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</si>
  <si>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</si>
  <si>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</si>
  <si>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</si>
  <si>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</si>
  <si>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</si>
  <si>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</si>
  <si>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</si>
  <si>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</si>
  <si>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</si>
  <si>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</si>
  <si>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</si>
  <si>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</si>
  <si>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</si>
  <si>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</si>
  <si>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</si>
  <si>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</si>
  <si>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</si>
  <si>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</si>
  <si>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</si>
  <si>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</si>
  <si>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</si>
  <si>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</si>
  <si>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</si>
  <si>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</si>
  <si>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</si>
  <si>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</si>
  <si>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</si>
  <si>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</si>
  <si>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</si>
  <si>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</si>
  <si>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</si>
  <si>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</si>
  <si>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</si>
  <si>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</si>
  <si>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</si>
  <si>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</si>
  <si>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</si>
  <si>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</si>
  <si>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</si>
  <si>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</si>
  <si>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</si>
  <si>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</si>
  <si>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</si>
  <si>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</si>
  <si>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</si>
  <si>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</si>
  <si>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</si>
  <si>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</si>
  <si>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</si>
  <si>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</si>
  <si>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</si>
  <si>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</si>
  <si>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</si>
  <si>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</si>
  <si>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</si>
  <si>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</si>
  <si>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</si>
  <si>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</si>
  <si>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</si>
  <si>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</si>
  <si>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</si>
  <si>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</si>
  <si>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</si>
  <si>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</si>
  <si>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</si>
  <si>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</si>
  <si>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</si>
  <si>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</si>
  <si>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</si>
  <si>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</si>
  <si>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</si>
  <si>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</si>
  <si>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</si>
  <si>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</si>
  <si>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</si>
  <si>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</si>
  <si>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</si>
  <si>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</si>
  <si>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</si>
  <si>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</si>
  <si>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</si>
  <si>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</si>
  <si>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</si>
  <si>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</si>
  <si>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</si>
  <si>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</si>
  <si>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</si>
  <si>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</si>
  <si>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</si>
  <si>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</si>
  <si>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</si>
  <si>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</si>
  <si>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</si>
  <si>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</si>
  <si>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</si>
  <si>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</si>
  <si>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</si>
  <si>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</si>
  <si>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</si>
  <si>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</si>
  <si>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</si>
  <si>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</si>
  <si>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</si>
  <si>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</si>
  <si>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</si>
  <si>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</si>
  <si>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</si>
  <si>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</si>
  <si>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</si>
  <si>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</si>
  <si>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</si>
  <si>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</si>
  <si>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</si>
  <si>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</si>
  <si>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</si>
  <si>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</si>
  <si>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</si>
  <si>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</si>
  <si>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</si>
  <si>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</si>
  <si>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</si>
  <si>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</si>
  <si>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</si>
  <si>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</si>
  <si>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</si>
  <si>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</si>
  <si>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</si>
  <si>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</si>
  <si>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</si>
  <si>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</si>
  <si>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</si>
  <si>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</si>
  <si>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</si>
  <si>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</si>
  <si>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</si>
  <si>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</si>
  <si>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</si>
  <si>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</si>
  <si>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</si>
  <si>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</si>
  <si>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</si>
  <si>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</si>
  <si>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</si>
  <si>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</si>
  <si>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</si>
  <si>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</si>
  <si>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</si>
  <si>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</si>
  <si>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</si>
  <si>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</si>
  <si>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</si>
  <si>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</si>
  <si>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</si>
  <si>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</si>
  <si>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</si>
  <si>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</si>
  <si>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</si>
  <si>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</si>
  <si>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</si>
  <si>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</si>
  <si>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</si>
  <si>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</si>
  <si>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</si>
  <si>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</si>
  <si>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</si>
  <si>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</si>
  <si>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</si>
  <si>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</si>
  <si>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</si>
  <si>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</si>
  <si>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</si>
  <si>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</si>
  <si>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</si>
  <si>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</si>
  <si>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</si>
  <si>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</si>
  <si>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</si>
  <si>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</si>
  <si>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</si>
  <si>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</si>
  <si>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</si>
  <si>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</si>
  <si>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</si>
  <si>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</si>
  <si>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</si>
  <si>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</si>
  <si>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</si>
  <si>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</si>
  <si>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</si>
  <si>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</si>
  <si>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</si>
  <si>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</si>
  <si>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</si>
  <si>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</si>
  <si>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</si>
  <si>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</si>
  <si>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</si>
  <si>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</si>
  <si>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</si>
  <si>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</si>
  <si>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</si>
  <si>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</si>
  <si>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</si>
  <si>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</si>
  <si>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</si>
  <si>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</si>
  <si>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</si>
  <si>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</si>
  <si>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</si>
  <si>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</si>
  <si>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</si>
  <si>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</si>
  <si>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</si>
  <si>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</si>
  <si>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</si>
  <si>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</si>
  <si>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</si>
  <si>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</si>
  <si>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</si>
  <si>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</si>
  <si>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</si>
  <si>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</si>
  <si>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</si>
  <si>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</si>
  <si>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</si>
  <si>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</si>
  <si>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</si>
  <si>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</si>
  <si>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</si>
  <si>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</si>
  <si>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</si>
  <si>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</si>
  <si>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</si>
  <si>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</si>
  <si>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</si>
  <si>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</si>
  <si>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</si>
  <si>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</si>
  <si>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</si>
  <si>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</si>
  <si>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</si>
  <si>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</si>
  <si>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</si>
  <si>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</si>
  <si>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</si>
  <si>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</si>
  <si>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</si>
  <si>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</si>
  <si>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</si>
  <si>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</si>
  <si>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</si>
  <si>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</si>
  <si>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</si>
  <si>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</si>
  <si>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</si>
  <si>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</si>
  <si>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</si>
  <si>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</si>
  <si>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</si>
  <si>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</si>
  <si>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</si>
  <si>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</si>
  <si>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</si>
  <si>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</si>
  <si>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</si>
  <si>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</si>
  <si>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</si>
  <si>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</si>
  <si>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</si>
  <si>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</si>
  <si>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</si>
  <si>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</si>
  <si>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</si>
  <si>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</si>
  <si>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</si>
  <si>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</si>
  <si>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</si>
  <si>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</si>
  <si>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</si>
  <si>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</si>
  <si>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</si>
  <si>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</si>
  <si>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</si>
  <si>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</si>
  <si>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</si>
  <si>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</si>
  <si>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</si>
  <si>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</si>
  <si>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</si>
  <si>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</si>
  <si>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</si>
  <si>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</si>
  <si>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</si>
  <si>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</si>
  <si>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</si>
  <si>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</si>
  <si>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</si>
  <si>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</si>
  <si>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</si>
  <si>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</si>
  <si>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</si>
  <si>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</si>
  <si>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</si>
  <si>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</si>
  <si>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</si>
  <si>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</si>
  <si>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</si>
  <si>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</si>
  <si>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</si>
  <si>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</si>
  <si>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</si>
  <si>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</si>
  <si>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</si>
  <si>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</si>
  <si>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</si>
  <si>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</si>
  <si>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</si>
  <si>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</si>
  <si>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</si>
  <si>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</si>
  <si>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</si>
  <si>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</si>
  <si>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</si>
  <si>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</si>
  <si>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</si>
  <si>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</si>
  <si>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</si>
  <si>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</si>
  <si>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</si>
  <si>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</si>
  <si>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</si>
  <si>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</si>
  <si>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</si>
  <si>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</si>
  <si>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</si>
  <si>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</si>
  <si>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</si>
  <si>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</si>
  <si>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</si>
  <si>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</si>
  <si>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</si>
  <si>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</si>
  <si>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</si>
  <si>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</si>
  <si>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</si>
  <si>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</si>
  <si>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</si>
  <si>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</si>
  <si>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</si>
  <si>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</si>
  <si>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</si>
  <si>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</si>
  <si>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</si>
  <si>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</si>
  <si>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</si>
  <si>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</si>
  <si>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</si>
  <si>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</si>
  <si>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</si>
  <si>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</si>
  <si>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</si>
  <si>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</si>
  <si>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</si>
  <si>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</si>
  <si>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</si>
  <si>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</si>
  <si>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</si>
  <si>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</si>
  <si>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</si>
  <si>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</si>
  <si>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</si>
  <si>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</si>
  <si>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</si>
  <si>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</si>
  <si>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</si>
  <si>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</si>
  <si>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</si>
  <si>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</si>
  <si>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</si>
  <si>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</si>
  <si>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</si>
  <si>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</si>
  <si>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</si>
  <si>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</si>
  <si>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</si>
  <si>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</si>
  <si>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</si>
  <si>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</si>
  <si>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</si>
  <si>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</si>
  <si>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</si>
  <si>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</si>
  <si>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</si>
  <si>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</si>
  <si>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</si>
  <si>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</si>
  <si>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</si>
  <si>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</si>
  <si>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</si>
  <si>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</si>
  <si>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</si>
  <si>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</si>
  <si>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</si>
  <si>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</si>
  <si>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</si>
  <si>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</si>
  <si>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</si>
  <si>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</si>
  <si>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</si>
  <si>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</si>
  <si>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</si>
  <si>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</si>
  <si>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</si>
  <si>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</si>
  <si>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</si>
  <si>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</si>
  <si>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</si>
  <si>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</si>
  <si>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</si>
  <si>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</si>
  <si>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</si>
  <si>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</si>
  <si>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</si>
  <si>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</si>
  <si>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</si>
  <si>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</si>
  <si>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</si>
  <si>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</si>
  <si>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</si>
  <si>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</si>
  <si>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</si>
  <si>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</si>
  <si>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</si>
  <si>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</si>
  <si>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</si>
  <si>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</si>
  <si>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</si>
  <si>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</si>
  <si>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</si>
  <si>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</si>
  <si>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</si>
  <si>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</si>
  <si>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</si>
  <si>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</si>
  <si>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</si>
  <si>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</si>
  <si>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</si>
  <si>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</si>
  <si>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</si>
  <si>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</si>
  <si>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</si>
  <si>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</si>
  <si>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</si>
  <si>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</si>
  <si>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</si>
  <si>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</si>
  <si>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</si>
  <si>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</si>
  <si>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</si>
  <si>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</si>
  <si>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</si>
  <si>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</si>
  <si>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</si>
  <si>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</si>
  <si>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</si>
  <si>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</si>
  <si>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</si>
  <si>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</si>
  <si>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</si>
  <si>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</si>
  <si>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</si>
  <si>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</si>
  <si>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</si>
  <si>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</si>
  <si>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</si>
  <si>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</si>
  <si>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</si>
  <si>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</si>
  <si>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</si>
  <si>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</si>
  <si>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</si>
  <si>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</si>
  <si>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</si>
  <si>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</si>
  <si>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</si>
  <si>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</si>
  <si>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</si>
  <si>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</si>
  <si>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</si>
  <si>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</si>
  <si>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</si>
  <si>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</si>
  <si>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</si>
  <si>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</si>
  <si>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</si>
  <si>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</si>
  <si>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</si>
  <si>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</si>
  <si>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</si>
  <si>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</si>
  <si>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</si>
  <si>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</si>
  <si>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</si>
  <si>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</si>
  <si>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</si>
  <si>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</si>
  <si>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</si>
  <si>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</si>
  <si>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</si>
  <si>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</si>
  <si>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</si>
  <si>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</si>
  <si>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</si>
  <si>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</si>
  <si>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</si>
  <si>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</si>
  <si>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</si>
  <si>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</si>
  <si>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</si>
  <si>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</si>
  <si>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</si>
  <si>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</si>
  <si>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</si>
  <si>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</si>
  <si>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</si>
  <si>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</si>
  <si>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</si>
  <si>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</si>
  <si>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</si>
  <si>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</si>
  <si>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</si>
  <si>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</si>
  <si>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</si>
  <si>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</si>
  <si>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</si>
  <si>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</si>
  <si>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</si>
  <si>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</si>
  <si>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</si>
  <si>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</si>
  <si>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</si>
  <si>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</si>
  <si>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</si>
  <si>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</si>
  <si>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</si>
  <si>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</si>
  <si>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</si>
  <si>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</si>
  <si>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</si>
  <si>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</si>
  <si>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</si>
  <si>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</si>
  <si>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</si>
  <si>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</si>
  <si>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</si>
  <si>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</si>
  <si>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</si>
  <si>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</si>
  <si>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</si>
  <si>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</si>
  <si>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</si>
  <si>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</si>
  <si>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</si>
  <si>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</si>
  <si>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</si>
  <si>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</si>
  <si>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</si>
  <si>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</si>
  <si>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</si>
  <si>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</si>
  <si>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</si>
  <si>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</si>
  <si>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</si>
  <si>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</si>
  <si>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</si>
  <si>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</si>
  <si>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</si>
  <si>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</si>
  <si>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</si>
  <si>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</si>
  <si>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</si>
  <si>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</si>
  <si>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</si>
  <si>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</si>
  <si>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</si>
  <si>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</si>
  <si>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</si>
  <si>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</si>
  <si>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</si>
  <si>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</si>
  <si>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</si>
  <si>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</si>
  <si>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</si>
  <si>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</si>
  <si>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</si>
  <si>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</si>
  <si>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</si>
  <si>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</si>
  <si>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</si>
  <si>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</si>
  <si>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</si>
  <si>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</si>
  <si>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</si>
  <si>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</si>
  <si>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</si>
  <si>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</si>
  <si>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</si>
  <si>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</si>
  <si>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</si>
  <si>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</si>
  <si>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</si>
  <si>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</si>
  <si>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</si>
  <si>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</si>
  <si>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</si>
  <si>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</si>
  <si>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</si>
  <si>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</si>
  <si>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</si>
  <si>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</si>
  <si>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</si>
  <si>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</si>
  <si>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</si>
  <si>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</si>
  <si>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</si>
  <si>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</si>
  <si>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</si>
  <si>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</si>
  <si>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</si>
  <si>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</si>
  <si>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</si>
  <si>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</si>
  <si>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</si>
  <si>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</si>
  <si>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</si>
  <si>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</si>
  <si>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</si>
  <si>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</si>
  <si>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</si>
  <si>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</si>
  <si>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</si>
  <si>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</si>
  <si>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</si>
  <si>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</si>
  <si>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</si>
  <si>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</si>
  <si>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</si>
  <si>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</si>
  <si>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</si>
  <si>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</si>
  <si>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</si>
  <si>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</si>
  <si>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</si>
  <si>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</si>
  <si>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</si>
  <si>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</si>
  <si>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</si>
  <si>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</si>
  <si>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</si>
  <si>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</si>
  <si>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</si>
  <si>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</si>
  <si>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</si>
  <si>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</si>
  <si>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</si>
  <si>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</si>
  <si>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</si>
  <si>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</si>
  <si>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</si>
  <si>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</si>
  <si>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</si>
  <si>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</si>
  <si>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</si>
  <si>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</si>
  <si>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</si>
  <si>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</si>
  <si>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</si>
  <si>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</si>
  <si>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</si>
  <si>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</si>
  <si>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</si>
  <si>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</si>
  <si>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</si>
  <si>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</si>
  <si>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</si>
  <si>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</si>
  <si>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</si>
  <si>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</si>
  <si>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</si>
  <si>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</si>
  <si>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</si>
  <si>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</si>
  <si>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</si>
  <si>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</si>
  <si>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</si>
  <si>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</si>
  <si>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</si>
  <si>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</si>
  <si>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</si>
  <si>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</si>
  <si>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</si>
  <si>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</si>
  <si>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</si>
  <si>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</si>
  <si>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</si>
  <si>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</si>
  <si>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</si>
  <si>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</si>
  <si>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</si>
  <si>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</si>
  <si>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</si>
  <si>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</si>
  <si>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</si>
  <si>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</si>
  <si>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</si>
  <si>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</si>
  <si>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</si>
  <si>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</si>
  <si>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</si>
  <si>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</si>
  <si>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</si>
  <si>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</si>
  <si>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</si>
  <si>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</si>
  <si>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</si>
  <si>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</si>
  <si>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</si>
  <si>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</si>
  <si>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</si>
  <si>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</si>
  <si>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</si>
  <si>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</si>
  <si>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</si>
  <si>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</si>
  <si>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</si>
  <si>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</si>
  <si>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</si>
  <si>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</si>
  <si>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</si>
  <si>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</si>
  <si>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</si>
  <si>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</si>
  <si>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</si>
  <si>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</si>
  <si>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</si>
  <si>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</si>
  <si>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</si>
  <si>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</si>
  <si>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</si>
  <si>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</si>
  <si>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</si>
  <si>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</si>
  <si>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</si>
  <si>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</si>
  <si>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</si>
  <si>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</si>
  <si>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</si>
  <si>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</si>
  <si>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</si>
  <si>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</si>
  <si>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</si>
  <si>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</si>
  <si>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</si>
  <si>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</si>
  <si>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</si>
  <si>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</si>
  <si>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</si>
  <si>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</si>
  <si>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</si>
  <si>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</si>
  <si>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</si>
  <si>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</si>
  <si>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</si>
  <si>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</si>
  <si>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</si>
  <si>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</si>
  <si>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</si>
  <si>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</si>
  <si>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</si>
  <si>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</si>
  <si>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</si>
  <si>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</si>
  <si>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</si>
  <si>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</si>
  <si>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</si>
  <si>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</si>
  <si>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</si>
  <si>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</si>
  <si>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</si>
  <si>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</si>
  <si>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</si>
  <si>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</si>
  <si>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</si>
  <si>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</si>
  <si>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</si>
  <si>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</si>
  <si>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</si>
  <si>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</si>
  <si>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</si>
  <si>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</si>
  <si>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</si>
  <si>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</si>
  <si>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</si>
  <si>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</si>
  <si>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</si>
  <si>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</si>
  <si>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</si>
  <si>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</si>
  <si>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</si>
  <si>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</si>
  <si>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</si>
  <si>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</si>
  <si>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</si>
  <si>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</si>
  <si>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</si>
  <si>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</si>
  <si>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</si>
  <si>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</si>
  <si>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</si>
  <si>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</si>
  <si>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</si>
  <si>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</si>
  <si>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</si>
  <si>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</si>
  <si>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</si>
  <si>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</si>
  <si>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</si>
  <si>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</si>
  <si>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</si>
  <si>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</si>
  <si>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</si>
  <si>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</si>
  <si>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</si>
  <si>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</si>
  <si>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</si>
  <si>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</si>
  <si>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</si>
  <si>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</si>
  <si>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</si>
  <si>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</si>
  <si>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</si>
  <si>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</si>
  <si>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</si>
  <si>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</si>
  <si>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</si>
  <si>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</si>
  <si>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</si>
  <si>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</si>
  <si>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</si>
  <si>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</si>
  <si>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</si>
  <si>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</si>
  <si>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</si>
  <si>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</si>
  <si>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</si>
  <si>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</si>
  <si>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</si>
  <si>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</si>
  <si>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</si>
  <si>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</si>
  <si>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</si>
  <si>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</si>
  <si>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</si>
  <si>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</si>
  <si>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</si>
  <si>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</si>
  <si>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</si>
  <si>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</si>
  <si>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</si>
  <si>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</si>
  <si>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</si>
  <si>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</si>
  <si>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</si>
  <si>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</si>
  <si>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</si>
  <si>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</si>
  <si>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</si>
  <si>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</si>
  <si>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</si>
  <si>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</si>
  <si>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</si>
  <si>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</si>
  <si>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</si>
  <si>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</si>
  <si>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</si>
  <si>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</si>
  <si>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</si>
  <si>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</si>
  <si>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</si>
  <si>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</si>
  <si>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</si>
  <si>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</si>
  <si>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</si>
  <si>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</si>
  <si>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</si>
  <si>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</si>
  <si>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</si>
  <si>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</si>
  <si>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</si>
  <si>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</si>
  <si>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</si>
  <si>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</si>
  <si>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</si>
  <si>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</si>
  <si>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</si>
  <si>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</si>
  <si>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</si>
  <si>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</si>
  <si>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</si>
  <si>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</si>
  <si>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</si>
  <si>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</si>
  <si>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</si>
  <si>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</si>
  <si>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</si>
  <si>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</si>
  <si>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</si>
  <si>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</si>
  <si>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</si>
  <si>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</si>
  <si>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</si>
  <si>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</si>
  <si>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</si>
  <si>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</si>
  <si>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</si>
  <si>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</si>
  <si>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</si>
  <si>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</si>
  <si>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</si>
  <si>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</si>
  <si>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</si>
  <si>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</si>
  <si>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</si>
  <si>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</si>
  <si>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</si>
  <si>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</si>
  <si>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</si>
  <si>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</si>
  <si>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</si>
  <si>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</si>
  <si>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</si>
  <si>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</si>
  <si>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</si>
  <si>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</si>
  <si>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</si>
  <si>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</si>
  <si>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</si>
  <si>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</si>
  <si>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</si>
  <si>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</si>
  <si>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</si>
  <si>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</si>
  <si>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</si>
  <si>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</si>
  <si>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</si>
  <si>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</si>
  <si>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</si>
  <si>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</si>
  <si>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</si>
  <si>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</si>
  <si>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</si>
  <si>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</si>
  <si>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</si>
  <si>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</si>
  <si>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</si>
  <si>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</si>
  <si>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</si>
  <si>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</si>
  <si>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</si>
  <si>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</si>
  <si>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</si>
  <si>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</si>
  <si>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</si>
  <si>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</si>
  <si>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</si>
  <si>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</si>
  <si>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</si>
  <si>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</si>
  <si>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</si>
  <si>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</si>
  <si>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</si>
  <si>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</si>
  <si>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</si>
  <si>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</si>
  <si>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</si>
  <si>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</si>
  <si>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</si>
  <si>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</si>
  <si>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</si>
  <si>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</si>
  <si>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</si>
  <si>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</si>
  <si>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</si>
  <si>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</si>
  <si>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</si>
  <si>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</si>
  <si>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</si>
  <si>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</si>
  <si>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</si>
  <si>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</si>
  <si>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</si>
  <si>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</si>
  <si>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</si>
  <si>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</si>
  <si>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</si>
  <si>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</si>
  <si>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</si>
  <si>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</si>
  <si>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</si>
  <si>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</si>
  <si>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</si>
  <si>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</si>
  <si>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</si>
  <si>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</si>
  <si>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</si>
  <si>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</si>
  <si>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</si>
  <si>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</si>
  <si>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</si>
  <si>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</si>
  <si>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</si>
  <si>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</si>
  <si>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</si>
  <si>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</si>
  <si>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</si>
  <si>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</si>
  <si>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</si>
  <si>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</si>
  <si>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</si>
  <si>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</si>
  <si>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</si>
  <si>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</si>
  <si>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</si>
  <si>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</si>
  <si>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</si>
  <si>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</si>
  <si>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</si>
  <si>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</si>
  <si>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</si>
  <si>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</si>
  <si>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</si>
  <si>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</si>
  <si>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</si>
  <si>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</si>
  <si>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</si>
  <si>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</si>
  <si>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</si>
  <si>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</si>
  <si>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</si>
  <si>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</si>
  <si>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</si>
  <si>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</si>
  <si>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</si>
  <si>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</si>
  <si>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</si>
  <si>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</si>
  <si>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</si>
  <si>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</si>
  <si>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</si>
  <si>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</si>
  <si>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</si>
  <si>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</si>
  <si>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</si>
  <si>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</si>
  <si>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</si>
  <si>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</si>
  <si>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</si>
  <si>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</si>
  <si>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</si>
  <si>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</si>
  <si>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</si>
  <si>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</si>
  <si>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</si>
  <si>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</si>
  <si>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</si>
  <si>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</si>
  <si>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</si>
  <si>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</si>
  <si>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</si>
  <si>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</si>
  <si>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</si>
  <si>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</si>
  <si>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</si>
  <si>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</si>
  <si>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</si>
  <si>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</si>
  <si>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</si>
  <si>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</si>
  <si>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</si>
  <si>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</si>
  <si>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</si>
  <si>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</si>
  <si>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</si>
  <si>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</si>
  <si>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</si>
  <si>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</si>
  <si>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</si>
  <si>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</si>
  <si>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</si>
  <si>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</si>
  <si>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</si>
  <si>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</si>
  <si>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</si>
  <si>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</si>
  <si>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</si>
  <si>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</si>
  <si>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</si>
  <si>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</si>
  <si>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</si>
  <si>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</si>
  <si>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</si>
  <si>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</si>
  <si>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</si>
  <si>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</si>
  <si>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</si>
  <si>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</si>
  <si>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</si>
  <si>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</si>
  <si>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</si>
  <si>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</si>
  <si>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</si>
  <si>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</si>
  <si>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</si>
  <si>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</si>
  <si>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</si>
  <si>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</si>
  <si>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</si>
  <si>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</si>
  <si>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</si>
  <si>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</si>
  <si>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</si>
  <si>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</si>
  <si>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</si>
  <si>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</si>
  <si>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</si>
  <si>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</si>
  <si>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</si>
  <si>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</si>
  <si>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</si>
  <si>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</si>
  <si>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</si>
  <si>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</si>
  <si>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</si>
  <si>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</si>
  <si>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</si>
  <si>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</si>
  <si>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</si>
  <si>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</si>
  <si>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</si>
  <si>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</si>
  <si>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</si>
  <si>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</si>
  <si>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</si>
  <si>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</si>
  <si>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</si>
  <si>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</si>
  <si>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</si>
  <si>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</si>
  <si>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</si>
  <si>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</si>
  <si>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</si>
  <si>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</si>
  <si>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</si>
  <si>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</si>
  <si>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</si>
  <si>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</si>
  <si>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</si>
  <si>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</si>
  <si>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</si>
  <si>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</si>
  <si>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</si>
  <si>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</si>
  <si>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</si>
  <si>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</si>
  <si>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</si>
  <si>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</si>
  <si>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</si>
  <si>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</si>
  <si>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</si>
  <si>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</si>
  <si>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</si>
  <si>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</si>
  <si>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</si>
  <si>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</si>
  <si>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</si>
  <si>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</si>
  <si>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</si>
  <si>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</si>
  <si>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</si>
  <si>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</si>
  <si>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</si>
  <si>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</si>
  <si>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</si>
  <si>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</si>
  <si>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</si>
  <si>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</si>
  <si>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</si>
  <si>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</si>
  <si>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</si>
  <si>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</si>
  <si>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</si>
  <si>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</si>
  <si>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</si>
  <si>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</si>
  <si>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</si>
  <si>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</si>
  <si>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</si>
  <si>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</si>
  <si>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</si>
  <si>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</si>
  <si>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</si>
  <si>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</si>
  <si>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</si>
  <si>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</si>
  <si>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</si>
  <si>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</si>
  <si>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</si>
  <si>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</si>
  <si>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</si>
  <si>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</si>
  <si>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</si>
  <si>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</si>
  <si>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</si>
  <si>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</si>
  <si>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</si>
  <si>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</si>
  <si>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</si>
  <si>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</si>
  <si>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</si>
  <si>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</si>
  <si>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</si>
  <si>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</si>
  <si>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</si>
  <si>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</si>
  <si>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</si>
  <si>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</si>
  <si>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</si>
  <si>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</si>
  <si>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</si>
  <si>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</si>
  <si>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</si>
  <si>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</si>
  <si>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</si>
  <si>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</si>
  <si>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</si>
  <si>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</si>
  <si>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</si>
  <si>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</si>
  <si>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</si>
  <si>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</si>
  <si>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</si>
  <si>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</si>
  <si>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</si>
  <si>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</si>
  <si>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</si>
  <si>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</si>
  <si>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</si>
  <si>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</si>
  <si>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</si>
  <si>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</si>
  <si>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</si>
  <si>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</si>
  <si>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</si>
  <si>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</si>
  <si>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</si>
  <si>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</si>
  <si>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</si>
  <si>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</si>
  <si>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</si>
  <si>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</si>
  <si>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</si>
  <si>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</si>
  <si>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</si>
  <si>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</si>
  <si>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</si>
  <si>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</si>
  <si>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</si>
  <si>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</si>
  <si>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</si>
  <si>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</si>
  <si>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</si>
  <si>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</si>
  <si>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</si>
  <si>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</si>
  <si>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</si>
  <si>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</si>
  <si>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</si>
  <si>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</si>
  <si>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</si>
  <si>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</si>
  <si>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</si>
  <si>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</si>
  <si>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</si>
  <si>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</si>
  <si>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</si>
  <si>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</si>
  <si>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</si>
  <si>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</si>
  <si>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</si>
  <si>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</si>
  <si>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</si>
  <si>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</si>
  <si>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</si>
  <si>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</si>
  <si>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</si>
  <si>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</si>
  <si>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</si>
  <si>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</si>
  <si>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</si>
  <si>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</si>
  <si>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</si>
  <si>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</si>
  <si>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</si>
  <si>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</si>
  <si>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</si>
  <si>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</si>
  <si>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</si>
  <si>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</si>
  <si>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</si>
  <si>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</si>
  <si>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</si>
  <si>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</si>
  <si>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</si>
  <si>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</si>
  <si>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</si>
  <si>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</si>
  <si>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</si>
  <si>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</si>
  <si>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</si>
  <si>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</si>
  <si>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</si>
  <si>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</si>
  <si>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</si>
  <si>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</si>
  <si>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</si>
  <si>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</si>
  <si>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</si>
  <si>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</si>
  <si>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</si>
  <si>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</si>
  <si>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</si>
  <si>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</si>
  <si>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</si>
  <si>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</si>
  <si>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</si>
  <si>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</si>
  <si>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</si>
  <si>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</si>
  <si>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</si>
  <si>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</si>
  <si>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</si>
  <si>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</si>
  <si>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</si>
  <si>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</si>
  <si>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</si>
  <si>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</si>
  <si>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</si>
  <si>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</si>
  <si>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</si>
  <si>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</si>
  <si>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</si>
  <si>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</si>
  <si>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</si>
  <si>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</si>
  <si>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</si>
  <si>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</si>
  <si>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</si>
  <si>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</si>
  <si>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</si>
  <si>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</si>
  <si>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</si>
  <si>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</si>
  <si>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</si>
  <si>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</si>
  <si>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</si>
  <si>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</si>
  <si>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</si>
  <si>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</si>
  <si>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</si>
  <si>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</si>
  <si>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</si>
  <si>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</si>
  <si>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</si>
  <si>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</si>
  <si>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</si>
  <si>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</si>
  <si>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</si>
  <si>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</si>
  <si>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</si>
  <si>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</si>
  <si>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</si>
  <si>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</si>
  <si>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</si>
  <si>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</si>
  <si>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</si>
  <si>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</si>
  <si>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</si>
  <si>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</si>
  <si>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</si>
  <si>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</si>
  <si>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</si>
  <si>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</si>
  <si>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</si>
  <si>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</si>
  <si>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</si>
  <si>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</si>
  <si>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</si>
  <si>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</si>
  <si>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</si>
  <si>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</si>
  <si>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</si>
  <si>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</si>
  <si>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</si>
  <si>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</si>
  <si>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</si>
  <si>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</si>
  <si>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</si>
  <si>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</si>
  <si>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</si>
  <si>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</si>
  <si>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</si>
  <si>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</si>
  <si>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</si>
  <si>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</si>
  <si>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</si>
  <si>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</si>
  <si>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</si>
  <si>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</si>
  <si>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</si>
  <si>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</si>
  <si>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</si>
  <si>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</si>
  <si>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</si>
  <si>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</si>
  <si>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</si>
  <si>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</si>
  <si>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</si>
  <si>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</si>
  <si>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</si>
  <si>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</si>
  <si>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</si>
  <si>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</si>
  <si>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</si>
  <si>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</si>
  <si>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</si>
  <si>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</si>
  <si>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</si>
  <si>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</si>
  <si>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</si>
  <si>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</si>
  <si>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</si>
  <si>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</si>
  <si>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</si>
  <si>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</si>
  <si>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</si>
  <si>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</si>
  <si>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</si>
  <si>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</si>
  <si>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</si>
  <si>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</si>
  <si>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</si>
  <si>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</si>
  <si>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</si>
  <si>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</si>
  <si>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</si>
  <si>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</si>
  <si>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</si>
  <si>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</si>
  <si>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</si>
  <si>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</si>
  <si>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</si>
  <si>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</si>
  <si>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</si>
  <si>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</si>
  <si>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</si>
  <si>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</si>
  <si>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</si>
  <si>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</si>
  <si>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</si>
  <si>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</si>
  <si>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</si>
  <si>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</si>
  <si>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</si>
  <si>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</si>
  <si>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</si>
  <si>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</si>
  <si>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</si>
  <si>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</si>
  <si>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</si>
  <si>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</si>
  <si>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</si>
  <si>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</si>
  <si>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</si>
  <si>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</si>
  <si>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</si>
  <si>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</si>
  <si>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</si>
  <si>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</si>
  <si>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</si>
  <si>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</si>
  <si>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</si>
  <si>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</si>
  <si>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</si>
  <si>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</si>
  <si>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</si>
  <si>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</si>
  <si>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</si>
  <si>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</si>
  <si>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</si>
  <si>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</si>
  <si>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</si>
  <si>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</si>
  <si>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</si>
  <si>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</si>
  <si>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</si>
  <si>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</si>
  <si>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</si>
  <si>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</si>
  <si>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</si>
  <si>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</si>
  <si>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</si>
  <si>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</si>
  <si>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</si>
  <si>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</si>
  <si>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</si>
  <si>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</si>
  <si>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</si>
  <si>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</si>
  <si>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</si>
  <si>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</si>
  <si>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</si>
  <si>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</si>
  <si>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</si>
  <si>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</si>
  <si>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</si>
  <si>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</si>
  <si>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</si>
  <si>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</si>
  <si>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</si>
  <si>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</si>
  <si>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</si>
  <si>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</si>
  <si>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</si>
  <si>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</si>
  <si>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</si>
  <si>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</si>
  <si>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</si>
  <si>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</si>
  <si>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</si>
  <si>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</si>
  <si>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</si>
  <si>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</si>
  <si>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</si>
  <si>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</si>
  <si>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</si>
  <si>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</si>
  <si>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</si>
  <si>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</si>
  <si>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</si>
  <si>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</si>
  <si>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</si>
  <si>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</si>
  <si>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</si>
  <si>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</si>
  <si>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</si>
  <si>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</si>
  <si>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</si>
  <si>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</si>
  <si>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</si>
  <si>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</si>
  <si>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</si>
  <si>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</si>
  <si>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</si>
  <si>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</si>
  <si>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</si>
  <si>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</si>
  <si>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</si>
  <si>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</si>
  <si>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</si>
  <si>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</si>
  <si>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</si>
  <si>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</si>
  <si>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</si>
  <si>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</si>
  <si>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</si>
  <si>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</si>
  <si>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</si>
  <si>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</si>
  <si>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</si>
  <si>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</si>
  <si>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</si>
  <si>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</si>
  <si>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</si>
  <si>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</si>
  <si>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</si>
  <si>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</si>
  <si>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</si>
  <si>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</si>
  <si>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</si>
  <si>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</si>
  <si>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</si>
  <si>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</si>
  <si>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</si>
  <si>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</si>
  <si>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</si>
  <si>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</si>
  <si>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</si>
  <si>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</si>
  <si>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</si>
  <si>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</si>
  <si>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</si>
  <si>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</si>
  <si>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</si>
  <si>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</si>
  <si>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</si>
  <si>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</si>
  <si>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</si>
  <si>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</si>
  <si>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</si>
  <si>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</si>
  <si>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</si>
  <si>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</si>
  <si>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</si>
  <si>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</si>
  <si>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</si>
  <si>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</si>
  <si>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</si>
  <si>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</si>
  <si>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</si>
  <si>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</si>
  <si>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</si>
  <si>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</si>
  <si>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</si>
  <si>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</si>
  <si>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</si>
  <si>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</si>
  <si>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</si>
  <si>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</si>
  <si>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</si>
  <si>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</si>
  <si>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</si>
  <si>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</si>
  <si>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</si>
  <si>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</si>
  <si>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</si>
  <si>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</si>
  <si>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</si>
  <si>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</si>
  <si>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</si>
  <si>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</si>
  <si>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</si>
  <si>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</si>
  <si>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</si>
  <si>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</si>
  <si>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</si>
  <si>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</si>
  <si>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</si>
  <si>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</si>
  <si>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</si>
  <si>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</si>
  <si>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</si>
  <si>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</si>
  <si>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</si>
  <si>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</si>
  <si>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</si>
  <si>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</si>
  <si>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</si>
  <si>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</si>
  <si>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</si>
  <si>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</si>
  <si>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</si>
  <si>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</si>
  <si>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</si>
  <si>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</si>
  <si>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</si>
  <si>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</si>
  <si>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</si>
  <si>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</si>
  <si>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</si>
  <si>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</si>
  <si>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</si>
  <si>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</si>
  <si>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</si>
  <si>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</si>
  <si>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</si>
  <si>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</si>
  <si>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</si>
  <si>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</si>
  <si>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</si>
  <si>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</si>
  <si>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</si>
  <si>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</si>
  <si>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</si>
  <si>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</si>
  <si>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</si>
  <si>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</si>
  <si>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</si>
  <si>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</si>
  <si>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</si>
  <si>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</si>
  <si>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</si>
  <si>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</si>
  <si>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</si>
  <si>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</si>
  <si>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</si>
  <si>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</si>
  <si>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</si>
  <si>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</si>
  <si>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</si>
  <si>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</si>
  <si>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</si>
  <si>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</si>
  <si>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</si>
  <si>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</si>
  <si>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</si>
  <si>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</si>
  <si>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</si>
  <si>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</si>
  <si>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</si>
  <si>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</si>
  <si>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</si>
  <si>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</si>
  <si>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</si>
  <si>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</si>
  <si>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</si>
  <si>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</si>
  <si>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</si>
  <si>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</si>
  <si>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</si>
  <si>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</si>
  <si>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</si>
  <si>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</si>
  <si>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</si>
  <si>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</si>
  <si>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</si>
  <si>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</si>
  <si>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</si>
  <si>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</si>
  <si>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</si>
  <si>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</si>
  <si>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</si>
  <si>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</si>
  <si>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</si>
  <si>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</si>
  <si>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</si>
  <si>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</si>
  <si>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</si>
  <si>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</si>
  <si>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</si>
  <si>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</si>
  <si>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</si>
  <si>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</si>
  <si>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</si>
  <si>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</si>
  <si>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</si>
  <si>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</si>
  <si>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</si>
  <si>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</si>
  <si>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</si>
  <si>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</si>
  <si>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</si>
  <si>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</si>
  <si>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</si>
  <si>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</si>
  <si>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</si>
  <si>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</si>
  <si>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</si>
  <si>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</si>
  <si>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</si>
  <si>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</si>
  <si>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</si>
  <si>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</si>
  <si>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</si>
  <si>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</si>
  <si>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</si>
  <si>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</si>
  <si>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</si>
  <si>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</si>
  <si>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</si>
  <si>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</si>
  <si>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</si>
  <si>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</si>
  <si>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</si>
  <si>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</si>
  <si>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</si>
  <si>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</si>
  <si>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</si>
  <si>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</si>
  <si>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</si>
  <si>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</si>
  <si>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</si>
  <si>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</si>
  <si>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</si>
  <si>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</si>
  <si>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</si>
  <si>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</si>
  <si>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</si>
  <si>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</si>
  <si>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</si>
  <si>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</si>
  <si>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</si>
  <si>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</si>
  <si>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</si>
  <si>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</si>
  <si>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</si>
  <si>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</si>
  <si>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</si>
  <si>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</si>
  <si>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</si>
  <si>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</si>
  <si>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</si>
  <si>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</si>
  <si>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</si>
  <si>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</si>
  <si>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</si>
  <si>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</si>
  <si>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</si>
  <si>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</si>
  <si>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</si>
  <si>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</si>
  <si>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</si>
  <si>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</si>
  <si>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</si>
  <si>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</si>
  <si>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</si>
  <si>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</si>
  <si>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</si>
  <si>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</si>
  <si>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</si>
  <si>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</si>
  <si>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</si>
  <si>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</si>
  <si>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</si>
  <si>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</si>
  <si>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</si>
  <si>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</si>
  <si>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</si>
  <si>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</si>
  <si>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</si>
  <si>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</si>
  <si>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</si>
  <si>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</si>
  <si>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</si>
  <si>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</si>
  <si>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</si>
  <si>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</si>
  <si>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</si>
  <si>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</si>
  <si>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</si>
  <si>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</si>
  <si>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</si>
  <si>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</si>
  <si>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</si>
  <si>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</si>
  <si>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</si>
  <si>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</si>
  <si>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</si>
  <si>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</si>
  <si>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</si>
  <si>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</si>
  <si>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</si>
  <si>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</si>
  <si>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</si>
  <si>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</si>
  <si>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</si>
  <si>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</si>
  <si>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</si>
  <si>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</si>
  <si>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</si>
  <si>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</si>
  <si>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</si>
  <si>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</si>
  <si>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</si>
  <si>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</si>
  <si>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</si>
  <si>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</si>
  <si>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</si>
  <si>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</si>
  <si>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</si>
  <si>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</si>
  <si>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</si>
  <si>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</si>
  <si>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</si>
  <si>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</si>
  <si>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</si>
  <si>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</si>
  <si>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</si>
  <si>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</si>
  <si>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</si>
  <si>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</si>
  <si>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</si>
  <si>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</si>
  <si>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</si>
  <si>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</si>
  <si>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</si>
  <si>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</si>
  <si>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</si>
  <si>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</si>
  <si>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</si>
  <si>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</si>
  <si>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</si>
  <si>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</si>
  <si>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</si>
  <si>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</si>
  <si>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</si>
  <si>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</si>
  <si>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</si>
  <si>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</si>
  <si>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</si>
  <si>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</si>
  <si>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</si>
  <si>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</si>
  <si>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</si>
  <si>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</si>
  <si>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</si>
  <si>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</si>
  <si>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</si>
  <si>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</si>
  <si>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</si>
  <si>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</si>
  <si>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</si>
  <si>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</si>
  <si>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</si>
  <si>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</si>
  <si>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</si>
  <si>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</si>
  <si>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</si>
  <si>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</si>
  <si>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</si>
  <si>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</si>
  <si>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</si>
  <si>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</si>
  <si>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</si>
  <si>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</si>
  <si>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</si>
  <si>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</si>
  <si>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</si>
  <si>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</si>
  <si>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</si>
  <si>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</si>
  <si>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</si>
  <si>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</si>
  <si>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</si>
  <si>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</si>
  <si>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</si>
  <si>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</si>
  <si>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</si>
  <si>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</si>
  <si>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</si>
  <si>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</si>
  <si>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</si>
  <si>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</si>
  <si>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</si>
  <si>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</si>
  <si>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</si>
  <si>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</si>
  <si>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</si>
  <si>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</si>
  <si>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</si>
  <si>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</si>
  <si>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</si>
  <si>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</si>
  <si>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</si>
  <si>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</si>
  <si>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</si>
  <si>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</si>
  <si>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</si>
  <si>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</si>
  <si>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</si>
  <si>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</si>
  <si>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</si>
  <si>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</si>
  <si>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</si>
  <si>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</si>
  <si>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</si>
  <si>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</si>
  <si>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</si>
  <si>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</si>
  <si>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</si>
  <si>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</si>
  <si>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</si>
  <si>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</si>
  <si>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</si>
  <si>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</si>
  <si>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</si>
  <si>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</si>
  <si>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</si>
  <si>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</si>
  <si>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</si>
  <si>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</si>
  <si>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</si>
  <si>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</si>
  <si>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</si>
  <si>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</si>
  <si>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</si>
  <si>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</si>
  <si>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</si>
  <si>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</si>
  <si>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</si>
  <si>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</si>
  <si>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</si>
  <si>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</si>
  <si>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</si>
  <si>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</si>
  <si>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</si>
  <si>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</si>
  <si>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</si>
  <si>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</si>
  <si>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</si>
  <si>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</si>
  <si>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</si>
  <si>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</si>
  <si>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</si>
  <si>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</si>
  <si>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</si>
  <si>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</si>
  <si>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</si>
  <si>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</si>
  <si>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</si>
  <si>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</si>
  <si>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</si>
  <si>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</si>
  <si>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</si>
  <si>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</si>
  <si>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</si>
  <si>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</si>
  <si>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</si>
  <si>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</si>
  <si>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</si>
  <si>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</si>
  <si>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</si>
  <si>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</si>
  <si>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</si>
  <si>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</si>
  <si>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</si>
  <si>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</si>
  <si>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</si>
  <si>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</si>
  <si>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</si>
  <si>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</si>
  <si>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</si>
  <si>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</si>
  <si>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</si>
  <si>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</si>
  <si>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</si>
  <si>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</si>
  <si>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</si>
  <si>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</si>
  <si>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</si>
  <si>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</si>
  <si>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</si>
  <si>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</si>
  <si>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</si>
  <si>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</si>
  <si>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</si>
  <si>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</si>
  <si>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</si>
  <si>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</si>
  <si>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</si>
  <si>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</si>
  <si>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</si>
  <si>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</si>
  <si>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</si>
  <si>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</si>
  <si>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</si>
  <si>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</si>
  <si>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</si>
  <si>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</si>
  <si>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</si>
  <si>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</si>
  <si>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</si>
  <si>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</si>
  <si>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</si>
  <si>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</si>
  <si>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</si>
  <si>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</si>
  <si>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</si>
  <si>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</si>
  <si>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</si>
  <si>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</si>
  <si>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</si>
  <si>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</si>
  <si>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</si>
  <si>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</si>
  <si>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</si>
  <si>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</si>
  <si>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</si>
  <si>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</si>
  <si>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</si>
  <si>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</si>
  <si>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</si>
  <si>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</si>
  <si>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</si>
  <si>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</si>
  <si>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</si>
  <si>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</si>
  <si>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</si>
  <si>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</si>
  <si>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</si>
  <si>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</si>
  <si>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</si>
  <si>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</si>
  <si>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</si>
  <si>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</si>
  <si>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</si>
  <si>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</si>
  <si>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</si>
  <si>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</si>
  <si>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</si>
  <si>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</si>
  <si>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</si>
  <si>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</si>
  <si>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</si>
  <si>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</si>
  <si>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</si>
  <si>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</si>
  <si>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</si>
  <si>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</si>
  <si>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</si>
  <si>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</si>
  <si>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</si>
  <si>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</si>
  <si>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</si>
  <si>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</si>
  <si>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</si>
  <si>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</si>
  <si>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</si>
  <si>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</si>
  <si>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</si>
  <si>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</si>
  <si>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</si>
  <si>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</si>
  <si>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</si>
  <si>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</si>
  <si>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</si>
  <si>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</si>
  <si>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</si>
  <si>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</si>
  <si>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</si>
  <si>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</si>
  <si>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</si>
  <si>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</si>
  <si>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</si>
  <si>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</si>
  <si>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</si>
  <si>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</si>
  <si>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</si>
  <si>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</si>
  <si>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</si>
  <si>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</si>
  <si>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</si>
  <si>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</si>
  <si>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</si>
  <si>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</si>
  <si>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</si>
  <si>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</si>
  <si>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</si>
  <si>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</si>
  <si>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</si>
  <si>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</si>
  <si>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</si>
  <si>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</si>
  <si>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</si>
  <si>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</si>
  <si>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</si>
  <si>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</si>
  <si>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</si>
  <si>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</si>
  <si>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</si>
  <si>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</si>
  <si>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</si>
  <si>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</si>
  <si>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</si>
  <si>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</si>
  <si>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</si>
  <si>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</si>
  <si>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</si>
  <si>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</si>
  <si>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</si>
  <si>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</si>
  <si>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</si>
  <si>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</si>
  <si>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</si>
  <si>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</si>
  <si>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</si>
  <si>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</si>
  <si>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</si>
  <si>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</si>
  <si>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</si>
  <si>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</si>
  <si>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</si>
  <si>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</si>
  <si>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</si>
  <si>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</si>
  <si>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</si>
  <si>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</si>
  <si>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</si>
  <si>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</si>
  <si>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</si>
  <si>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</si>
  <si>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</si>
  <si>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</si>
  <si>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</si>
  <si>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</si>
  <si>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</si>
  <si>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</si>
  <si>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</si>
  <si>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</si>
  <si>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</si>
  <si>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</si>
  <si>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</si>
  <si>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</si>
  <si>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</si>
  <si>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</si>
  <si>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</si>
  <si>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</si>
  <si>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</si>
  <si>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</si>
  <si>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</si>
  <si>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</si>
  <si>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</si>
  <si>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</si>
  <si>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</si>
  <si>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</si>
  <si>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</si>
  <si>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</si>
  <si>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</si>
  <si>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</si>
  <si>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</si>
  <si>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</si>
  <si>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</si>
  <si>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</si>
  <si>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</si>
  <si>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</si>
  <si>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</si>
  <si>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</si>
  <si>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</si>
  <si>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</si>
  <si>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</si>
  <si>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</si>
  <si>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</si>
  <si>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</si>
  <si>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</si>
  <si>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</si>
  <si>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</si>
  <si>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</si>
  <si>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</si>
  <si>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</si>
  <si>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</si>
  <si>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</si>
  <si>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</si>
  <si>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</si>
  <si>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</si>
  <si>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</si>
  <si>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</si>
  <si>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</si>
  <si>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</si>
  <si>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</si>
  <si>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</si>
  <si>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</si>
  <si>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</si>
  <si>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</si>
  <si>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</si>
  <si>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</si>
  <si>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</si>
  <si>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</si>
  <si>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</si>
  <si>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</si>
  <si>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</si>
  <si>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</si>
  <si>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</si>
  <si>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</si>
  <si>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</si>
  <si>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</si>
  <si>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</si>
  <si>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</si>
  <si>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</si>
  <si>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</si>
  <si>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</si>
  <si>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</si>
  <si>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</si>
  <si>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</si>
  <si>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</si>
  <si>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</si>
  <si>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</si>
  <si>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</si>
  <si>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</si>
  <si>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</si>
  <si>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</si>
  <si>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</si>
  <si>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</si>
  <si>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</si>
  <si>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</si>
  <si>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</si>
  <si>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</si>
  <si>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</si>
  <si>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</si>
  <si>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</si>
  <si>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</si>
  <si>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</si>
  <si>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</si>
  <si>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</si>
  <si>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</si>
  <si>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</si>
  <si>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</si>
  <si>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</si>
  <si>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</si>
  <si>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</si>
  <si>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</si>
  <si>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</si>
  <si>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</si>
  <si>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</si>
  <si>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</si>
  <si>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</si>
  <si>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</si>
  <si>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</si>
  <si>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</si>
  <si>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</si>
  <si>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</si>
  <si>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</si>
  <si>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</si>
  <si>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</si>
  <si>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</si>
  <si>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</si>
  <si>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</si>
  <si>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</si>
  <si>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</si>
  <si>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</si>
  <si>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</si>
  <si>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</si>
  <si>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</si>
  <si>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</si>
  <si>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</si>
  <si>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</si>
  <si>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</si>
  <si>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</si>
  <si>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</si>
  <si>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</si>
  <si>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</si>
  <si>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</si>
  <si>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</si>
  <si>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</si>
  <si>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</si>
  <si>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</si>
  <si>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</si>
  <si>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</si>
  <si>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</si>
  <si>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</si>
  <si>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</si>
  <si>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</si>
  <si>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</si>
  <si>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</si>
  <si>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</si>
  <si>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</si>
  <si>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</si>
  <si>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</si>
  <si>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</si>
  <si>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</si>
  <si>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</si>
  <si>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</si>
  <si>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</si>
  <si>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</si>
  <si>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</si>
  <si>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</si>
  <si>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</si>
  <si>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</si>
  <si>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</si>
  <si>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</si>
  <si>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</si>
  <si>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</si>
  <si>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</si>
  <si>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</si>
  <si>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</si>
  <si>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</si>
  <si>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</si>
  <si>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</si>
  <si>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</si>
  <si>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</si>
  <si>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</si>
  <si>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</si>
  <si>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</si>
  <si>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</si>
  <si>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</si>
  <si>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</si>
  <si>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</si>
  <si>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</si>
  <si>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</si>
  <si>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</si>
  <si>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</si>
  <si>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</si>
  <si>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</si>
  <si>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</si>
  <si>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</si>
  <si>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</si>
  <si>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</si>
  <si>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</si>
  <si>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</si>
  <si>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</si>
  <si>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</si>
  <si>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</si>
  <si>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</si>
  <si>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</si>
  <si>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</si>
  <si>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</si>
  <si>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</si>
  <si>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</si>
  <si>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</si>
  <si>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</si>
  <si>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</si>
  <si>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</si>
  <si>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</si>
  <si>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</si>
  <si>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</si>
  <si>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</si>
  <si>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</si>
  <si>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</si>
  <si>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</si>
  <si>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</si>
  <si>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</si>
  <si>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</si>
  <si>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</si>
  <si>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</si>
  <si>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</si>
  <si>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</si>
  <si>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</si>
  <si>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</si>
  <si>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</si>
  <si>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</si>
  <si>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</si>
  <si>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</si>
  <si>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</si>
  <si>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</si>
  <si>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</si>
  <si>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</si>
  <si>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</si>
  <si>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</si>
  <si>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</si>
  <si>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</si>
  <si>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</si>
  <si>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</si>
  <si>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</si>
  <si>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</si>
  <si>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</si>
  <si>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</si>
  <si>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</si>
  <si>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</si>
  <si>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</si>
  <si>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</si>
  <si>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</si>
  <si>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</si>
  <si>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</si>
  <si>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</si>
  <si>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</si>
  <si>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</si>
  <si>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</si>
  <si>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</si>
  <si>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</si>
  <si>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</si>
  <si>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</si>
  <si>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</si>
  <si>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</si>
  <si>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</si>
  <si>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</si>
  <si>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</si>
  <si>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</si>
  <si>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</si>
  <si>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</si>
  <si>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</si>
  <si>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</si>
  <si>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</si>
  <si>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</si>
  <si>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</si>
  <si>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</si>
  <si>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</si>
  <si>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</si>
  <si>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</si>
  <si>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</si>
  <si>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</si>
  <si>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</si>
  <si>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</si>
  <si>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</si>
  <si>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</si>
  <si>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</si>
  <si>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</si>
  <si>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</si>
  <si>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</si>
  <si>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</si>
  <si>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</si>
  <si>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</si>
  <si>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</si>
  <si>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</si>
  <si>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</si>
  <si>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</si>
  <si>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</si>
  <si>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</si>
  <si>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</si>
  <si>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</si>
  <si>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</si>
  <si>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</si>
  <si>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</si>
  <si>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</si>
  <si>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</si>
  <si>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</si>
  <si>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</si>
  <si>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</si>
  <si>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</si>
  <si>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</si>
  <si>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</si>
  <si>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</si>
  <si>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</si>
  <si>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</si>
  <si>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</si>
  <si>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</si>
  <si>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</si>
  <si>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</si>
  <si>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</si>
  <si>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</si>
  <si>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</si>
  <si>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</si>
  <si>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</si>
  <si>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</si>
  <si>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</si>
  <si>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</si>
  <si>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</si>
  <si>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</si>
  <si>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</si>
  <si>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</si>
  <si>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</si>
  <si>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</si>
  <si>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</si>
  <si>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</si>
  <si>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</si>
  <si>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</si>
  <si>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</si>
  <si>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</si>
  <si>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</si>
  <si>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</si>
  <si>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</si>
  <si>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</si>
  <si>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</si>
  <si>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</si>
  <si>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</si>
  <si>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</si>
  <si>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</si>
  <si>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</si>
  <si>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</si>
  <si>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</si>
  <si>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</si>
  <si>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</si>
  <si>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</si>
  <si>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</si>
  <si>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</si>
  <si>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</si>
  <si>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</si>
  <si>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</si>
  <si>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</si>
  <si>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</si>
  <si>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</si>
  <si>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</si>
  <si>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</si>
  <si>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</si>
  <si>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</si>
  <si>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</si>
  <si>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</si>
  <si>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</si>
  <si>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</si>
  <si>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</si>
  <si>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</si>
  <si>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</si>
  <si>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</si>
  <si>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</si>
  <si>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</si>
  <si>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</si>
  <si>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</si>
  <si>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</si>
  <si>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</si>
  <si>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</si>
  <si>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</si>
  <si>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</si>
  <si>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</si>
  <si>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</si>
  <si>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</si>
  <si>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</si>
  <si>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</si>
  <si>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</si>
  <si>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</si>
  <si>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</si>
  <si>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</si>
  <si>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</si>
  <si>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</si>
  <si>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</si>
  <si>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</si>
  <si>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</si>
  <si>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</si>
  <si>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</si>
  <si>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</si>
  <si>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</si>
  <si>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</si>
  <si>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</si>
  <si>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</si>
  <si>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</si>
  <si>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</si>
  <si>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</si>
  <si>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</si>
  <si>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</si>
  <si>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</si>
  <si>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</si>
  <si>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</si>
  <si>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</si>
  <si>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</si>
  <si>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</si>
  <si>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</si>
  <si>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</si>
  <si>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</si>
  <si>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</si>
  <si>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</si>
  <si>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</si>
  <si>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</si>
  <si>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</si>
  <si>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</si>
  <si>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</si>
  <si>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</si>
  <si>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</si>
  <si>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</si>
  <si>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</si>
  <si>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</si>
  <si>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</si>
  <si>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</si>
  <si>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</si>
  <si>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</si>
  <si>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</si>
  <si>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</si>
  <si>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</si>
  <si>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</si>
  <si>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</si>
  <si>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</si>
  <si>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</si>
  <si>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</si>
  <si>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</si>
  <si>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</si>
  <si>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</si>
  <si>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</si>
  <si>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</si>
  <si>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</si>
  <si>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</si>
  <si>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</si>
  <si>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</si>
  <si>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</si>
  <si>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</si>
  <si>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</si>
  <si>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</si>
  <si>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</si>
  <si>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</si>
  <si>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</si>
  <si>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</si>
  <si>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</si>
  <si>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</si>
  <si>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</si>
  <si>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</si>
  <si>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</si>
  <si>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</si>
  <si>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</si>
  <si>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</si>
  <si>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</si>
  <si>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</si>
  <si>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</si>
  <si>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</si>
  <si>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</si>
  <si>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</si>
  <si>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</si>
  <si>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</si>
  <si>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</si>
  <si>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</si>
  <si>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</si>
  <si>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</si>
  <si>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</si>
  <si>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</si>
  <si>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</si>
  <si>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</si>
  <si>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</si>
  <si>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</si>
  <si>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</si>
  <si>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</si>
  <si>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</si>
  <si>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</si>
  <si>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</si>
  <si>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</si>
  <si>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</si>
  <si>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</si>
  <si>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</si>
  <si>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</si>
  <si>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</si>
  <si>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</si>
  <si>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</si>
  <si>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</si>
  <si>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</si>
  <si>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</si>
  <si>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</si>
  <si>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</si>
  <si>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</si>
  <si>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</si>
  <si>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</si>
  <si>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</si>
  <si>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</si>
  <si>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</si>
  <si>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</si>
  <si>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</si>
  <si>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</si>
  <si>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</si>
  <si>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</si>
  <si>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</si>
  <si>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</si>
  <si>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</si>
  <si>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</si>
  <si>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</si>
  <si>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</si>
  <si>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</si>
  <si>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</si>
  <si>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</si>
  <si>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</si>
  <si>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</si>
  <si>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</si>
  <si>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</si>
  <si>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</si>
  <si>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</si>
  <si>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</si>
  <si>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</si>
  <si>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</si>
  <si>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</si>
  <si>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</si>
  <si>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</si>
  <si>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</si>
  <si>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</si>
  <si>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</si>
  <si>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</si>
  <si>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</si>
  <si>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</si>
  <si>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</si>
  <si>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</si>
  <si>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</si>
  <si>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</si>
  <si>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</si>
  <si>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</si>
  <si>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</si>
  <si>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</si>
  <si>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</si>
  <si>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</si>
  <si>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</si>
  <si>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</si>
  <si>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</si>
  <si>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</si>
  <si>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</si>
  <si>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</si>
  <si>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</si>
  <si>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</si>
  <si>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</si>
  <si>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</si>
  <si>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</si>
  <si>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</si>
  <si>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</si>
  <si>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</si>
  <si>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</si>
  <si>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</si>
  <si>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</si>
  <si>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</si>
  <si>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</si>
  <si>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</si>
  <si>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</si>
  <si>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</si>
  <si>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</si>
  <si>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</si>
  <si>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</si>
  <si>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</si>
  <si>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</si>
  <si>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</si>
  <si>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</si>
  <si>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</si>
  <si>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</si>
  <si>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</si>
  <si>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</si>
  <si>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</si>
  <si>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</si>
  <si>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</si>
  <si>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</si>
  <si>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</si>
  <si>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</si>
  <si>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</si>
  <si>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</si>
  <si>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</si>
  <si>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</si>
  <si>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</si>
  <si>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</si>
  <si>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</si>
  <si>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</si>
  <si>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</si>
  <si>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</si>
  <si>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</si>
  <si>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</si>
  <si>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</si>
  <si>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</si>
  <si>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</si>
  <si>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</si>
  <si>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</si>
  <si>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</si>
  <si>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</si>
  <si>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</si>
  <si>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</si>
  <si>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</si>
  <si>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</si>
  <si>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</si>
  <si>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</si>
  <si>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</si>
  <si>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</si>
  <si>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</si>
  <si>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</si>
  <si>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</si>
  <si>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</si>
  <si>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</si>
  <si>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</si>
  <si>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</si>
  <si>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</si>
  <si>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</si>
  <si>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</si>
  <si>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</si>
  <si>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</si>
  <si>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</si>
  <si>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</si>
  <si>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</si>
  <si>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</si>
  <si>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</si>
  <si>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</si>
  <si>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</si>
  <si>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</si>
  <si>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</si>
  <si>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</si>
  <si>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</si>
  <si>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</si>
  <si>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</si>
  <si>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</si>
  <si>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</si>
  <si>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</si>
  <si>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</si>
  <si>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</si>
  <si>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</si>
  <si>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</si>
  <si>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</si>
  <si>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</si>
  <si>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</si>
  <si>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</si>
  <si>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</si>
  <si>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</si>
  <si>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</si>
  <si>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</si>
  <si>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</si>
  <si>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</si>
  <si>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</si>
  <si>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</si>
  <si>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</si>
  <si>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</si>
  <si>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</si>
  <si>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</si>
  <si>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</si>
  <si>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</si>
  <si>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</si>
  <si>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</si>
  <si>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</si>
  <si>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</si>
  <si>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</si>
  <si>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</si>
  <si>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</si>
  <si>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</si>
  <si>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</si>
  <si>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</si>
  <si>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</si>
  <si>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</si>
  <si>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</si>
  <si>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</si>
  <si>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</si>
  <si>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</si>
  <si>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</si>
  <si>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</si>
  <si>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</si>
  <si>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</si>
  <si>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</si>
  <si>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</si>
  <si>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</si>
  <si>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</si>
  <si>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</si>
  <si>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</si>
  <si>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</si>
  <si>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</si>
  <si>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</si>
  <si>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</si>
  <si>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</si>
  <si>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</si>
  <si>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</si>
  <si>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</si>
  <si>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</si>
  <si>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</si>
  <si>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</si>
  <si>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</si>
  <si>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</si>
  <si>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</si>
  <si>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</si>
  <si>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</si>
  <si>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</si>
  <si>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</si>
  <si>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</si>
  <si>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</si>
  <si>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</si>
  <si>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</si>
  <si>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</si>
  <si>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</si>
  <si>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</si>
  <si>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</si>
  <si>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</si>
  <si>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</si>
  <si>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</si>
  <si>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</si>
  <si>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</si>
  <si>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</si>
  <si>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</si>
  <si>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</si>
  <si>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</si>
  <si>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</si>
  <si>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</si>
  <si>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</si>
  <si>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</si>
  <si>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</si>
  <si>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</si>
  <si>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</si>
  <si>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</si>
  <si>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</si>
  <si>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</si>
  <si>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</si>
  <si>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</si>
  <si>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</si>
  <si>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</si>
  <si>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</si>
  <si>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</si>
  <si>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</si>
  <si>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</si>
  <si>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</si>
  <si>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</si>
  <si>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</si>
  <si>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</si>
  <si>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</si>
  <si>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</si>
  <si>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</si>
  <si>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</si>
  <si>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</si>
  <si>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</si>
  <si>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</si>
  <si>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</si>
  <si>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</si>
  <si>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</si>
  <si>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</si>
  <si>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</si>
  <si>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</si>
  <si>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</si>
  <si>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</si>
  <si>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</si>
  <si>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</si>
  <si>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</si>
  <si>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</si>
  <si>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</si>
  <si>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</si>
  <si>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</si>
  <si>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</si>
  <si>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</si>
  <si>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</si>
  <si>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</si>
  <si>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</si>
  <si>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</si>
  <si>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</si>
  <si>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</si>
  <si>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</si>
  <si>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</si>
  <si>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</si>
  <si>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</si>
  <si>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</si>
  <si>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</si>
  <si>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</si>
  <si>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</si>
  <si>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</si>
  <si>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</si>
  <si>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</si>
  <si>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</si>
  <si>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</si>
  <si>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</si>
  <si>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</si>
  <si>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</si>
  <si>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</si>
  <si>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</si>
  <si>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</si>
  <si>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</si>
  <si>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</si>
  <si>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</si>
  <si>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</si>
  <si>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</si>
  <si>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</si>
  <si>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</si>
  <si>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</si>
  <si>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</si>
  <si>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</si>
  <si>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</si>
  <si>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</si>
  <si>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</si>
  <si>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</si>
  <si>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</si>
  <si>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</si>
  <si>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</si>
  <si>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</si>
  <si>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</si>
  <si>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</si>
  <si>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</si>
  <si>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</si>
  <si>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</si>
  <si>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</si>
  <si>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</si>
  <si>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</si>
  <si>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</si>
  <si>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</si>
  <si>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</si>
  <si>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</si>
  <si>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</si>
  <si>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</si>
  <si>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</si>
  <si>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</si>
  <si>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</si>
  <si>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</si>
  <si>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</si>
  <si>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</si>
  <si>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</si>
  <si>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</si>
  <si>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</si>
  <si>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</si>
  <si>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</si>
  <si>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</si>
  <si>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</si>
  <si>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</si>
  <si>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</si>
  <si>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</si>
  <si>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</si>
  <si>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</si>
  <si>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</si>
  <si>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</si>
  <si>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</si>
  <si>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</si>
  <si>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</si>
  <si>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</si>
  <si>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</si>
  <si>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</si>
  <si>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</si>
  <si>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</si>
  <si>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</si>
  <si>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</si>
  <si>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</si>
  <si>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</si>
  <si>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</si>
  <si>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</si>
  <si>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</si>
  <si>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</si>
  <si>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</si>
  <si>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</si>
  <si>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</si>
  <si>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</si>
  <si>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</si>
  <si>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</si>
  <si>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</si>
  <si>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</si>
  <si>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</si>
  <si>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</si>
  <si>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</si>
  <si>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</si>
  <si>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</si>
  <si>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</si>
  <si>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</si>
  <si>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</si>
  <si>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</si>
  <si>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</si>
  <si>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</si>
  <si>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</si>
  <si>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</si>
  <si>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</si>
  <si>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</si>
  <si>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</si>
  <si>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</si>
  <si>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</si>
  <si>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</si>
  <si>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</si>
  <si>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</si>
  <si>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</si>
  <si>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</si>
  <si>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</si>
  <si>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</si>
  <si>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</si>
  <si>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</si>
  <si>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</si>
  <si>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</si>
  <si>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</si>
  <si>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</si>
  <si>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</si>
  <si>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</si>
  <si>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</si>
  <si>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</si>
  <si>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</si>
  <si>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</si>
  <si>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</si>
  <si>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</si>
  <si>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</si>
  <si>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</si>
  <si>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</si>
  <si>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</si>
  <si>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</si>
  <si>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</si>
  <si>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</si>
  <si>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</si>
  <si>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</si>
  <si>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</si>
  <si>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</si>
  <si>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</si>
  <si>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</si>
  <si>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</si>
  <si>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</si>
  <si>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</si>
  <si>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</si>
  <si>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</si>
  <si>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</si>
  <si>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</si>
  <si>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</si>
  <si>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</si>
  <si>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</si>
  <si>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</si>
  <si>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</si>
  <si>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</si>
  <si>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</si>
  <si>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</si>
  <si>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</si>
  <si>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</si>
  <si>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</si>
  <si>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</si>
  <si>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</si>
  <si>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</si>
  <si>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</si>
  <si>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</si>
  <si>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</si>
  <si>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</si>
  <si>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</si>
  <si>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</si>
  <si>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</si>
  <si>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</si>
  <si>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</si>
  <si>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</si>
  <si>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</si>
  <si>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</si>
  <si>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</si>
  <si>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</si>
  <si>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</si>
  <si>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</si>
  <si>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</si>
  <si>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</si>
  <si>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</si>
  <si>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</si>
  <si>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</si>
  <si>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</si>
  <si>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</si>
  <si>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</si>
  <si>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</si>
  <si>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</si>
  <si>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</si>
  <si>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</si>
  <si>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</si>
  <si>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</si>
  <si>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</si>
  <si>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</si>
  <si>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</si>
  <si>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</si>
  <si>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</si>
  <si>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</si>
  <si>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</si>
  <si>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</si>
  <si>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</si>
  <si>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</si>
  <si>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</si>
  <si>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</si>
  <si>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</si>
  <si>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</si>
  <si>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</si>
  <si>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</si>
  <si>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</si>
  <si>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</si>
  <si>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</si>
  <si>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</si>
  <si>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</si>
  <si>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</si>
  <si>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</si>
  <si>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</si>
  <si>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</si>
  <si>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</si>
  <si>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</si>
  <si>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</si>
  <si>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</si>
  <si>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</si>
  <si>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</si>
  <si>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</si>
  <si>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</si>
  <si>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</si>
  <si>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</si>
  <si>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</si>
  <si>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</si>
  <si>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</si>
  <si>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</si>
  <si>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</si>
  <si>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</si>
  <si>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</si>
  <si>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</si>
  <si>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</si>
  <si>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</si>
  <si>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</si>
  <si>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</si>
  <si>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</si>
  <si>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</si>
  <si>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</si>
  <si>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</si>
  <si>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</si>
  <si>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</si>
  <si>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</si>
  <si>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</si>
  <si>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</si>
  <si>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</si>
  <si>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</si>
  <si>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</si>
  <si>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</si>
  <si>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</si>
  <si>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</si>
  <si>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</si>
  <si>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</si>
  <si>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</si>
  <si>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</si>
  <si>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</si>
  <si>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</si>
  <si>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</si>
  <si>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</si>
  <si>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</si>
  <si>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</si>
  <si>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</si>
  <si>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</si>
  <si>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</si>
  <si>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</si>
  <si>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</si>
  <si>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</si>
  <si>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</si>
  <si>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</si>
  <si>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</si>
  <si>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</si>
  <si>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</si>
  <si>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</si>
  <si>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</si>
  <si>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</si>
  <si>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</si>
  <si>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</si>
  <si>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</si>
  <si>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</si>
  <si>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</si>
  <si>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</si>
  <si>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</si>
  <si>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</si>
  <si>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</si>
  <si>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</si>
  <si>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</si>
  <si>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</si>
  <si>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</si>
  <si>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</si>
  <si>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</si>
  <si>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</si>
  <si>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</si>
  <si>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</si>
  <si>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</si>
  <si>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</si>
  <si>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</si>
  <si>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</si>
  <si>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</si>
  <si>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</si>
  <si>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</si>
  <si>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</si>
  <si>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</si>
  <si>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</si>
  <si>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</si>
  <si>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</si>
  <si>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</si>
  <si>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</si>
  <si>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</si>
  <si>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</si>
  <si>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</si>
  <si>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</si>
  <si>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</si>
  <si>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</si>
  <si>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</si>
  <si>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</si>
  <si>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</si>
  <si>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</si>
  <si>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</si>
  <si>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</si>
  <si>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</si>
  <si>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</si>
  <si>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</si>
  <si>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</si>
  <si>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</si>
  <si>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</si>
  <si>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</si>
  <si>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</si>
  <si>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</si>
  <si>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</si>
  <si>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</si>
  <si>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</si>
  <si>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</si>
  <si>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</si>
  <si>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</si>
  <si>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</si>
  <si>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</si>
  <si>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</si>
  <si>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</si>
  <si>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</si>
  <si>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</si>
  <si>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</si>
  <si>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</si>
  <si>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</si>
  <si>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</si>
  <si>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</si>
  <si>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</si>
  <si>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</si>
  <si>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</si>
  <si>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</si>
  <si>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</si>
  <si>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</si>
  <si>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</si>
  <si>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</si>
  <si>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</si>
  <si>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</si>
  <si>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</si>
  <si>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</si>
  <si>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</si>
  <si>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</si>
  <si>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</si>
  <si>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</si>
  <si>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</si>
  <si>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</si>
  <si>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</si>
  <si>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</si>
  <si>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</si>
  <si>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</si>
  <si>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</si>
  <si>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</si>
  <si>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</si>
  <si>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</si>
  <si>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</si>
  <si>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</si>
  <si>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</si>
  <si>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</si>
  <si>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</si>
  <si>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</si>
  <si>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</si>
  <si>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</si>
  <si>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</si>
  <si>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</si>
  <si>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</si>
  <si>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</si>
  <si>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</si>
  <si>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</si>
  <si>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</si>
  <si>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</si>
  <si>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</si>
  <si>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</si>
  <si>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</si>
  <si>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</si>
  <si>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</si>
  <si>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</si>
  <si>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</si>
  <si>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</si>
  <si>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</si>
  <si>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</si>
  <si>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</si>
  <si>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</si>
  <si>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</si>
  <si>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</si>
  <si>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</si>
  <si>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</si>
  <si>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</si>
  <si>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</si>
  <si>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</si>
  <si>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</si>
  <si>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</si>
  <si>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</si>
  <si>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</si>
  <si>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</si>
  <si>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</si>
  <si>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</si>
  <si>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</si>
  <si>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</si>
  <si>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</si>
  <si>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</si>
  <si>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</si>
  <si>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</si>
  <si>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</si>
  <si>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</si>
  <si>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</si>
  <si>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</si>
  <si>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</si>
  <si>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</si>
  <si>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</si>
  <si>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</si>
  <si>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</si>
  <si>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</si>
  <si>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</si>
  <si>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</si>
  <si>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</si>
  <si>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</si>
  <si>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</si>
  <si>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</si>
  <si>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</si>
  <si>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</si>
  <si>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</si>
  <si>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</si>
  <si>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</si>
  <si>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</si>
  <si>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</si>
  <si>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</si>
  <si>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</si>
  <si>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</si>
  <si>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</si>
  <si>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</si>
  <si>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</si>
  <si>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</si>
  <si>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</si>
  <si>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</si>
  <si>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</si>
  <si>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</si>
  <si>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</si>
  <si>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</si>
  <si>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</si>
  <si>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</si>
  <si>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</si>
  <si>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</si>
  <si>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</si>
  <si>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</si>
  <si>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</si>
  <si>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</si>
  <si>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</si>
  <si>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</si>
  <si>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</si>
  <si>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</si>
  <si>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</si>
  <si>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</si>
  <si>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</si>
  <si>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</si>
  <si>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</si>
  <si>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</si>
  <si>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</si>
  <si>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</si>
  <si>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</si>
  <si>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</si>
  <si>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</si>
  <si>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</si>
  <si>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</si>
  <si>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</si>
  <si>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</si>
  <si>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</si>
  <si>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</si>
  <si>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</si>
  <si>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</si>
  <si>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</si>
  <si>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</si>
  <si>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</si>
  <si>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</si>
  <si>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</si>
  <si>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</si>
  <si>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</si>
  <si>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</si>
  <si>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</si>
  <si>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</si>
  <si>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</si>
  <si>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</si>
  <si>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</si>
  <si>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</si>
  <si>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</si>
  <si>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</si>
  <si>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</si>
  <si>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</si>
  <si>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</si>
  <si>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</si>
  <si>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</si>
  <si>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</si>
  <si>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</si>
  <si>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</si>
  <si>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</si>
  <si>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</si>
  <si>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</si>
  <si>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</si>
  <si>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</si>
  <si>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</si>
  <si>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</si>
  <si>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</si>
  <si>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</si>
  <si>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</si>
  <si>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</si>
  <si>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</si>
  <si>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</si>
  <si>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</si>
  <si>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</si>
  <si>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</si>
  <si>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</si>
  <si>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</si>
  <si>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</si>
  <si>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</si>
  <si>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</si>
  <si>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</si>
  <si>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</si>
  <si>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</si>
  <si>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</si>
  <si>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</si>
  <si>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</si>
  <si>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</si>
  <si>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</si>
  <si>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</si>
  <si>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</si>
  <si>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</si>
  <si>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</si>
  <si>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</si>
  <si>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</si>
  <si>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</si>
  <si>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</si>
  <si>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</si>
  <si>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</si>
  <si>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</si>
  <si>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</si>
  <si>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</si>
  <si>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</si>
  <si>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</si>
  <si>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</si>
  <si>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</si>
  <si>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</si>
  <si>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</si>
  <si>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</si>
  <si>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</si>
  <si>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</si>
  <si>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</si>
  <si>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</si>
  <si>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</si>
  <si>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</si>
  <si>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</si>
  <si>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</si>
  <si>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</si>
  <si>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</si>
  <si>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</si>
  <si>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</si>
  <si>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</si>
  <si>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</si>
  <si>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</si>
  <si>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</si>
  <si>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</si>
  <si>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</si>
  <si>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</si>
  <si>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</si>
  <si>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</si>
  <si>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</si>
  <si>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</si>
  <si>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</si>
  <si>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</si>
  <si>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</si>
  <si>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</si>
  <si>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</si>
  <si>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</si>
  <si>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</si>
  <si>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</si>
  <si>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</si>
  <si>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</si>
  <si>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</si>
  <si>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</si>
  <si>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</si>
  <si>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</si>
  <si>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</si>
  <si>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</si>
  <si>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</si>
  <si>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</si>
  <si>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</si>
  <si>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</si>
  <si>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</si>
  <si>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</si>
  <si>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</si>
  <si>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</si>
  <si>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</si>
  <si>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</si>
  <si>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</si>
  <si>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</si>
  <si>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</si>
  <si>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</si>
  <si>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</si>
  <si>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</si>
  <si>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</si>
  <si>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</si>
  <si>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</si>
  <si>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</si>
  <si>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</si>
  <si>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</si>
  <si>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</si>
  <si>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</si>
  <si>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</si>
  <si>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</si>
  <si>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</si>
  <si>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</si>
  <si>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</si>
  <si>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</si>
  <si>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</si>
  <si>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</si>
  <si>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</si>
  <si>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</si>
  <si>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</si>
  <si>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</si>
  <si>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</si>
  <si>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</si>
  <si>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</si>
  <si>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</si>
  <si>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</si>
  <si>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</si>
  <si>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</si>
  <si>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</si>
  <si>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</si>
  <si>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</si>
  <si>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</si>
  <si>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</si>
  <si>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</si>
  <si>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</si>
  <si>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</si>
  <si>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</si>
  <si>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</si>
  <si>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</si>
  <si>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</si>
  <si>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</si>
  <si>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</si>
  <si>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</si>
  <si>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</si>
  <si>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</si>
  <si>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</si>
  <si>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</si>
  <si>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</si>
  <si>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</si>
  <si>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</si>
  <si>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</si>
  <si>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</si>
  <si>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</si>
  <si>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</si>
  <si>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</si>
  <si>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</si>
  <si>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</si>
  <si>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</si>
  <si>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</si>
  <si>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</si>
  <si>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</si>
  <si>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</si>
  <si>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</si>
  <si>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</si>
  <si>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</si>
  <si>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</si>
  <si>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</si>
  <si>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</si>
  <si>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</si>
  <si>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</si>
  <si>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</si>
  <si>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</si>
  <si>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</si>
  <si>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</si>
  <si>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</si>
  <si>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</si>
  <si>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</si>
  <si>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</si>
  <si>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</si>
  <si>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</si>
  <si>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</si>
  <si>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</si>
  <si>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</si>
  <si>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</si>
  <si>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</si>
  <si>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</si>
  <si>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</si>
  <si>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</si>
  <si>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</si>
  <si>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</si>
  <si>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</si>
  <si>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</si>
  <si>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</si>
  <si>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</si>
  <si>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</si>
  <si>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</si>
  <si>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</si>
  <si>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</si>
  <si>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</si>
  <si>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</si>
  <si>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</si>
  <si>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</si>
  <si>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</si>
  <si>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</si>
  <si>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</si>
  <si>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</si>
  <si>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</si>
  <si>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</si>
  <si>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</si>
  <si>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</si>
  <si>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</si>
  <si>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</si>
  <si>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</si>
  <si>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</si>
  <si>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</si>
  <si>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</si>
  <si>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</si>
  <si>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</si>
  <si>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</si>
  <si>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</si>
  <si>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</si>
  <si>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</si>
  <si>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</si>
  <si>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</si>
  <si>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</si>
  <si>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</si>
  <si>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</si>
  <si>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</si>
  <si>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</si>
  <si>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</si>
  <si>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</si>
  <si>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</si>
  <si>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</si>
  <si>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</si>
  <si>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</si>
  <si>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</si>
  <si>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</si>
  <si>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</si>
  <si>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</si>
  <si>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</si>
  <si>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</si>
  <si>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</si>
  <si>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</si>
  <si>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</si>
  <si>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</si>
  <si>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</si>
  <si>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</si>
  <si>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</si>
  <si>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</si>
  <si>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</si>
  <si>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</si>
  <si>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</si>
  <si>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</si>
  <si>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</si>
  <si>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</si>
  <si>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</si>
  <si>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</si>
  <si>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</si>
  <si>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</si>
  <si>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</si>
  <si>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</si>
  <si>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</si>
  <si>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</si>
  <si>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</si>
  <si>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</si>
  <si>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</si>
  <si>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</si>
  <si>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</si>
  <si>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</si>
  <si>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</si>
  <si>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</si>
  <si>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</si>
  <si>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</si>
  <si>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</si>
  <si>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</si>
  <si>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</si>
  <si>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</si>
  <si>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</si>
  <si>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</si>
  <si>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</si>
  <si>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</si>
  <si>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</si>
  <si>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</si>
  <si>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</si>
  <si>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</si>
  <si>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</si>
  <si>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</si>
  <si>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</si>
  <si>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</si>
  <si>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</si>
  <si>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</si>
  <si>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</si>
  <si>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</si>
  <si>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</si>
  <si>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</si>
  <si>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</si>
  <si>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</si>
  <si>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</si>
  <si>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</si>
  <si>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</si>
  <si>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</si>
  <si>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</si>
  <si>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</si>
  <si>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</si>
  <si>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</si>
  <si>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</si>
  <si>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</si>
  <si>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</si>
  <si>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</si>
  <si>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</si>
  <si>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</si>
  <si>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</si>
  <si>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</si>
  <si>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</si>
  <si>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</si>
  <si>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</si>
  <si>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</si>
  <si>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</si>
  <si>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</si>
  <si>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</si>
  <si>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</si>
  <si>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</si>
  <si>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</si>
  <si>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</si>
  <si>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</si>
  <si>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</si>
  <si>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</si>
  <si>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</si>
  <si>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</si>
  <si>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</si>
  <si>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</si>
  <si>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</si>
  <si>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</si>
  <si>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</si>
  <si>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</si>
  <si>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</si>
  <si>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</si>
  <si>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</si>
  <si>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</si>
  <si>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</si>
  <si>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</si>
  <si>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</si>
  <si>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</si>
  <si>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</si>
  <si>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</si>
  <si>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</si>
  <si>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</si>
  <si>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</si>
  <si>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</si>
  <si>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</si>
  <si>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</si>
  <si>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</si>
  <si>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</si>
  <si>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</si>
  <si>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</si>
  <si>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</si>
  <si>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</si>
  <si>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</si>
  <si>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</si>
  <si>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</si>
  <si>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</si>
  <si>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</si>
  <si>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</si>
  <si>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</si>
  <si>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</si>
  <si>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</si>
  <si>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</si>
  <si>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</si>
  <si>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</si>
  <si>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</si>
  <si>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</si>
  <si>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</si>
  <si>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</si>
  <si>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</si>
  <si>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</si>
  <si>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</si>
  <si>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</si>
  <si>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</si>
  <si>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</si>
  <si>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</si>
  <si>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</si>
  <si>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</si>
  <si>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</si>
  <si>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</si>
  <si>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</si>
  <si>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</si>
  <si>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</si>
  <si>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</si>
  <si>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</si>
  <si>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</si>
  <si>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</si>
  <si>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</si>
  <si>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</si>
  <si>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</si>
  <si>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</si>
  <si>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</si>
  <si>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</si>
  <si>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</si>
  <si>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</si>
  <si>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</si>
  <si>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</si>
  <si>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</si>
  <si>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</si>
  <si>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</si>
  <si>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</si>
  <si>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</si>
  <si>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</si>
  <si>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</si>
  <si>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</si>
  <si>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</si>
  <si>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</si>
  <si>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</si>
  <si>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</si>
  <si>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</si>
  <si>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</si>
  <si>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</si>
  <si>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</si>
  <si>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</si>
  <si>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</si>
  <si>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</si>
  <si>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</si>
  <si>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</si>
  <si>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</si>
  <si>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</si>
  <si>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</si>
  <si>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</si>
  <si>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</si>
  <si>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</si>
  <si>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</si>
  <si>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</si>
  <si>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</si>
  <si>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</si>
  <si>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</si>
  <si>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</si>
  <si>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</si>
  <si>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</si>
  <si>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</si>
  <si>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</si>
  <si>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</si>
  <si>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</si>
  <si>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</si>
  <si>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</si>
  <si>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</si>
  <si>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</si>
  <si>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</si>
  <si>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</si>
  <si>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</si>
  <si>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</si>
  <si>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</si>
  <si>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</si>
  <si>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</si>
  <si>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</si>
  <si>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</si>
  <si>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</si>
  <si>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</si>
  <si>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</si>
  <si>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</si>
  <si>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</si>
  <si>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</si>
  <si>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</si>
  <si>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</si>
  <si>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</si>
  <si>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</si>
  <si>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</si>
  <si>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</si>
  <si>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</si>
  <si>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</si>
  <si>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</si>
  <si>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</si>
  <si>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</si>
  <si>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</si>
  <si>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</si>
  <si>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</si>
  <si>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</si>
  <si>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</si>
  <si>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</si>
  <si>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</si>
  <si>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</si>
  <si>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</si>
  <si>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</si>
  <si>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</si>
  <si>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</si>
  <si>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</si>
  <si>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</si>
  <si>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</si>
  <si>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</si>
  <si>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</si>
  <si>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</si>
  <si>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</si>
  <si>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</si>
  <si>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</si>
  <si>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</si>
  <si>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</si>
  <si>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</si>
  <si>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</si>
  <si>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</si>
  <si>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</si>
  <si>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</si>
  <si>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</si>
  <si>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</si>
  <si>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</si>
  <si>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</si>
  <si>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</si>
  <si>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</si>
  <si>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</si>
  <si>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</si>
  <si>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</si>
  <si>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</si>
  <si>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</si>
  <si>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</si>
  <si>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</si>
  <si>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</si>
  <si>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</si>
  <si>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</si>
  <si>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</si>
  <si>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</si>
  <si>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</si>
  <si>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</si>
  <si>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</si>
  <si>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</si>
  <si>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</si>
  <si>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</si>
  <si>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</si>
  <si>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</si>
  <si>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</si>
  <si>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</si>
  <si>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</si>
  <si>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</si>
  <si>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</si>
  <si>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</si>
  <si>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</si>
  <si>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</si>
  <si>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</si>
  <si>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</si>
  <si>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</si>
  <si>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</si>
  <si>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</si>
  <si>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</si>
  <si>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</si>
  <si>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</si>
  <si>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</si>
  <si>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</si>
  <si>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</si>
  <si>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</si>
  <si>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</si>
  <si>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</si>
  <si>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</si>
  <si>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</si>
  <si>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</si>
  <si>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</si>
  <si>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</si>
  <si>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</si>
  <si>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</si>
  <si>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</si>
  <si>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</si>
  <si>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</si>
  <si>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</si>
  <si>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</si>
  <si>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</si>
  <si>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</si>
  <si>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</si>
  <si>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</si>
  <si>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</si>
  <si>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</si>
  <si>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</si>
  <si>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</si>
  <si>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</si>
  <si>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</si>
  <si>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</si>
  <si>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</si>
  <si>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</si>
  <si>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</si>
  <si>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</si>
  <si>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</si>
  <si>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</si>
  <si>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</si>
  <si>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</si>
  <si>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</si>
  <si>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</si>
  <si>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</si>
  <si>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</si>
  <si>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</si>
  <si>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</si>
  <si>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</si>
  <si>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</si>
  <si>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</si>
  <si>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</si>
  <si>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</si>
  <si>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</si>
  <si>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</si>
  <si>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</si>
  <si>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</si>
  <si>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</si>
  <si>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</si>
  <si>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</si>
  <si>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</si>
  <si>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</si>
  <si>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</si>
  <si>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</si>
  <si>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</si>
  <si>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</si>
  <si>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</si>
  <si>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</si>
  <si>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</si>
  <si>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</si>
  <si>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</si>
  <si>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</si>
  <si>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</si>
  <si>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</si>
  <si>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</si>
  <si>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</si>
  <si>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</si>
  <si>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</si>
  <si>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</si>
  <si>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</si>
  <si>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</si>
  <si>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</si>
  <si>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</si>
  <si>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</si>
  <si>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</si>
  <si>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</si>
  <si>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</si>
  <si>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</si>
  <si>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</si>
  <si>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</si>
  <si>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</si>
  <si>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</si>
  <si>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</si>
  <si>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</si>
  <si>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</si>
  <si>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</si>
  <si>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</si>
  <si>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</si>
  <si>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</si>
  <si>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</si>
  <si>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</si>
  <si>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</si>
  <si>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</si>
  <si>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</si>
  <si>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</si>
  <si>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</si>
  <si>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</si>
  <si>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</si>
  <si>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</si>
  <si>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</si>
  <si>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</si>
  <si>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</si>
  <si>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</si>
  <si>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</si>
  <si>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</si>
  <si>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</si>
  <si>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</si>
  <si>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</si>
  <si>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</si>
  <si>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</si>
  <si>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</si>
  <si>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</si>
  <si>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</si>
  <si>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</si>
  <si>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</si>
  <si>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</si>
  <si>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</si>
  <si>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</si>
  <si>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</si>
  <si>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</si>
  <si>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</si>
  <si>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</si>
  <si>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</si>
  <si>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</si>
  <si>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</si>
  <si>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</si>
  <si>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</si>
  <si>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</si>
  <si>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</si>
  <si>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</si>
  <si>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</si>
  <si>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</si>
  <si>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</si>
  <si>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</si>
  <si>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</si>
  <si>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</si>
  <si>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</si>
  <si>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</si>
  <si>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</si>
  <si>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</si>
  <si>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</si>
  <si>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</si>
  <si>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</si>
  <si>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</si>
  <si>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</si>
  <si>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</si>
  <si>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</si>
  <si>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</si>
  <si>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</si>
  <si>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</si>
  <si>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</si>
  <si>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</si>
  <si>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</si>
  <si>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</si>
  <si>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</si>
  <si>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</si>
  <si>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</si>
  <si>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</si>
  <si>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</si>
  <si>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</si>
  <si>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</si>
  <si>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</si>
  <si>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</si>
  <si>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</si>
  <si>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</si>
  <si>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</si>
  <si>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</si>
  <si>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</si>
  <si>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</si>
  <si>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</si>
  <si>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</si>
  <si>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</si>
  <si>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</si>
  <si>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</si>
  <si>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</si>
  <si>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</si>
  <si>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</si>
  <si>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</si>
  <si>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</si>
  <si>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</si>
  <si>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</si>
  <si>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</si>
  <si>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</si>
  <si>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</si>
  <si>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</si>
  <si>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</si>
  <si>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</si>
  <si>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</si>
  <si>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</si>
  <si>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</si>
  <si>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</si>
  <si>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</si>
  <si>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</si>
  <si>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</si>
  <si>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</si>
  <si>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</si>
  <si>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</si>
  <si>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</si>
  <si>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</si>
  <si>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</si>
  <si>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</si>
  <si>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</si>
  <si>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</si>
  <si>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</si>
  <si>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</si>
  <si>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</si>
  <si>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</si>
  <si>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</si>
  <si>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</si>
  <si>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</si>
  <si>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</si>
  <si>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</si>
  <si>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</si>
  <si>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</si>
  <si>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</si>
  <si>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</si>
  <si>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</si>
  <si>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</si>
  <si>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</si>
  <si>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</si>
  <si>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</si>
  <si>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</si>
  <si>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</si>
  <si>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</si>
  <si>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</si>
  <si>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</si>
  <si>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</si>
  <si>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</si>
  <si>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</si>
  <si>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</si>
  <si>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</si>
  <si>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</si>
  <si>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</si>
  <si>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</si>
  <si>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</si>
  <si>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</si>
  <si>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</si>
  <si>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</si>
  <si>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</si>
  <si>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</si>
  <si>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</si>
  <si>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</si>
  <si>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</si>
  <si>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</si>
  <si>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</si>
  <si>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</si>
  <si>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</si>
  <si>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</si>
  <si>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</si>
  <si>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</si>
  <si>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</si>
  <si>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</si>
  <si>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</si>
  <si>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</si>
  <si>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</si>
  <si>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</si>
  <si>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</si>
  <si>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</si>
  <si>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</si>
  <si>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</si>
  <si>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</si>
  <si>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</si>
  <si>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</si>
  <si>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</si>
  <si>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</si>
  <si>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</si>
  <si>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</si>
  <si>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</si>
  <si>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</si>
  <si>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</si>
  <si>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</si>
  <si>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</si>
  <si>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</si>
  <si>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</si>
  <si>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</si>
  <si>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</si>
  <si>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</si>
  <si>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</si>
  <si>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</si>
  <si>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</si>
  <si>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</si>
  <si>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</si>
  <si>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</si>
  <si>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</si>
  <si>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</si>
  <si>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</si>
  <si>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</si>
  <si>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</si>
  <si>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</si>
  <si>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</si>
  <si>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</si>
  <si>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</si>
  <si>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</si>
  <si>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</si>
  <si>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</si>
  <si>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</si>
  <si>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</si>
  <si>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</si>
  <si>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</si>
  <si>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</si>
  <si>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</si>
  <si>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</si>
  <si>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</si>
  <si>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</si>
  <si>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</si>
  <si>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</si>
  <si>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</si>
  <si>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</si>
  <si>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</si>
  <si>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</si>
  <si>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</si>
  <si>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</si>
  <si>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</si>
  <si>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</si>
  <si>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</si>
  <si>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</si>
  <si>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</si>
  <si>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</si>
  <si>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</si>
  <si>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</si>
  <si>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</si>
  <si>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</si>
  <si>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</si>
  <si>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</si>
  <si>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</si>
  <si>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</si>
  <si>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</si>
  <si>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</si>
  <si>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</si>
  <si>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</si>
  <si>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</si>
  <si>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</si>
  <si>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</si>
  <si>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</si>
  <si>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</si>
  <si>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</si>
  <si>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</si>
  <si>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</si>
  <si>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</si>
  <si>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</si>
  <si>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</si>
  <si>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</si>
  <si>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</si>
  <si>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</si>
  <si>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</si>
  <si>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</si>
  <si>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</si>
  <si>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</si>
  <si>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</si>
  <si>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</si>
  <si>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</si>
  <si>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</si>
  <si>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</si>
  <si>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</si>
  <si>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</si>
  <si>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</si>
  <si>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</si>
  <si>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</si>
  <si>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</si>
  <si>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</si>
  <si>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</si>
  <si>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</si>
  <si>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</si>
  <si>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</si>
  <si>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</si>
  <si>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</si>
  <si>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</si>
  <si>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</si>
  <si>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</si>
  <si>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</si>
  <si>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</si>
  <si>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</si>
  <si>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</si>
  <si>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</si>
  <si>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</si>
  <si>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</si>
  <si>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</si>
  <si>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</si>
  <si>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</si>
  <si>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</si>
  <si>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</si>
  <si>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</si>
  <si>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</si>
  <si>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</si>
  <si>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</si>
  <si>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</si>
  <si>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</si>
  <si>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</si>
  <si>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</si>
  <si>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</si>
  <si>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</si>
  <si>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</si>
  <si>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</si>
  <si>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</si>
  <si>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</si>
  <si>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</si>
  <si>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</si>
  <si>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</si>
  <si>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</si>
  <si>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</si>
  <si>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</si>
  <si>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</si>
  <si>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</si>
  <si>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</si>
  <si>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</si>
  <si>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</si>
  <si>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</si>
  <si>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</si>
  <si>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</si>
  <si>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</si>
  <si>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</si>
  <si>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</si>
  <si>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</si>
  <si>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</si>
  <si>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</si>
  <si>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</si>
  <si>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</si>
  <si>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</si>
  <si>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</si>
  <si>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</si>
  <si>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</si>
  <si>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</si>
  <si>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</si>
  <si>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</si>
  <si>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</si>
  <si>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</si>
  <si>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</si>
  <si>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</si>
  <si>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</si>
  <si>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</si>
  <si>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</si>
  <si>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</si>
  <si>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</si>
  <si>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</si>
  <si>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</si>
  <si>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</si>
  <si>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</si>
  <si>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</si>
  <si>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</si>
  <si>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</si>
  <si>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</si>
  <si>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</si>
  <si>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</si>
  <si>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</si>
  <si>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</si>
  <si>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</si>
  <si>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</si>
  <si>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</si>
  <si>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</si>
  <si>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</si>
  <si>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</si>
  <si>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</si>
  <si>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</si>
  <si>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</si>
  <si>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</si>
  <si>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</si>
  <si>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</si>
  <si>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</si>
  <si>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</si>
  <si>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</si>
  <si>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</si>
  <si>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</si>
  <si>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</si>
  <si>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</si>
  <si>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</si>
  <si>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</si>
  <si>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</si>
  <si>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</si>
  <si>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</si>
  <si>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</si>
  <si>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</si>
  <si>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</si>
  <si>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</si>
  <si>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</si>
  <si>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</si>
  <si>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</si>
  <si>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</si>
  <si>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</si>
  <si>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</si>
  <si>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</si>
  <si>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</si>
  <si>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</si>
  <si>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</si>
  <si>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</si>
  <si>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</si>
  <si>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</si>
  <si>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</si>
  <si>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</si>
  <si>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</si>
  <si>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</si>
  <si>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</si>
  <si>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</si>
  <si>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</si>
  <si>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</si>
  <si>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</si>
  <si>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</si>
  <si>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</si>
  <si>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</si>
  <si>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</si>
  <si>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</si>
  <si>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</si>
  <si>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</si>
  <si>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</si>
  <si>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</si>
  <si>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</si>
  <si>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</si>
  <si>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</si>
  <si>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</si>
  <si>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</si>
  <si>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</si>
  <si>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</si>
  <si>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</si>
  <si>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</si>
  <si>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</si>
  <si>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</si>
  <si>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</si>
  <si>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</si>
  <si>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</si>
  <si>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</si>
  <si>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</si>
  <si>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</si>
  <si>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</si>
  <si>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</si>
  <si>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</si>
  <si>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</si>
  <si>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</si>
  <si>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</si>
  <si>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</si>
  <si>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</si>
  <si>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</si>
  <si>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</si>
  <si>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</si>
  <si>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</si>
  <si>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</si>
  <si>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</si>
  <si>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</si>
  <si>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</si>
  <si>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</si>
  <si>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</si>
  <si>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</si>
  <si>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</si>
  <si>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</si>
  <si>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</si>
  <si>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</si>
  <si>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</si>
  <si>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</si>
  <si>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</si>
  <si>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</si>
  <si>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</si>
  <si>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</si>
  <si>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</si>
  <si>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</si>
  <si>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</si>
  <si>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</si>
  <si>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</si>
  <si>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</si>
  <si>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</si>
  <si>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</si>
  <si>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</si>
  <si>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</si>
  <si>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</si>
  <si>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</si>
  <si>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</si>
  <si>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</si>
  <si>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</si>
  <si>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</si>
  <si>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</si>
  <si>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</si>
  <si>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</si>
  <si>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</si>
  <si>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</si>
  <si>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</si>
  <si>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</si>
  <si>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</si>
  <si>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</si>
  <si>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</si>
  <si>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</si>
  <si>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</si>
  <si>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</si>
  <si>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</si>
  <si>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</si>
  <si>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</si>
  <si>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</si>
  <si>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</si>
  <si>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</si>
  <si>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</si>
  <si>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</si>
  <si>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</si>
  <si>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</si>
  <si>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</si>
  <si>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</si>
  <si>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</si>
  <si>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</si>
  <si>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</si>
  <si>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</si>
  <si>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</si>
  <si>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</si>
  <si>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</si>
  <si>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</si>
  <si>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</si>
  <si>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</si>
  <si>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</si>
  <si>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</si>
  <si>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</si>
  <si>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</si>
  <si>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</si>
  <si>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</si>
  <si>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</si>
  <si>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</si>
  <si>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</si>
  <si>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</si>
  <si>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</si>
  <si>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</si>
  <si>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</si>
  <si>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</si>
  <si>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</si>
  <si>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</si>
  <si>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</si>
  <si>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</si>
  <si>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</si>
  <si>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</si>
  <si>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</si>
  <si>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</si>
  <si>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</si>
  <si>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</si>
  <si>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</si>
  <si>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</si>
  <si>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</si>
  <si>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</si>
  <si>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</si>
  <si>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</si>
  <si>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</si>
  <si>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</si>
  <si>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</si>
  <si>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</si>
  <si>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</si>
  <si>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</si>
  <si>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</si>
  <si>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</si>
  <si>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</si>
  <si>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</si>
  <si>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</si>
  <si>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</si>
  <si>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</si>
  <si>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</si>
  <si>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</si>
  <si>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</si>
  <si>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</si>
  <si>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</si>
  <si>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</si>
  <si>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</si>
  <si>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</si>
  <si>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</si>
  <si>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</si>
  <si>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</si>
  <si>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</si>
  <si>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</si>
  <si>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</si>
  <si>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</si>
  <si>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</si>
  <si>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</si>
  <si>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</si>
  <si>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</si>
  <si>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</si>
  <si>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</si>
  <si>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</si>
  <si>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</si>
  <si>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</si>
  <si>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</si>
  <si>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</si>
  <si>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</si>
  <si>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</si>
  <si>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</si>
  <si>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</si>
  <si>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</si>
  <si>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</si>
  <si>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</si>
  <si>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</si>
  <si>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</si>
  <si>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</si>
  <si>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</si>
  <si>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</si>
  <si>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</si>
  <si>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</si>
  <si>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</si>
  <si>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</si>
  <si>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</si>
  <si>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</si>
  <si>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</si>
  <si>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</si>
  <si>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</si>
  <si>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</si>
  <si>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</si>
  <si>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</si>
  <si>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</si>
  <si>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</si>
  <si>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</si>
  <si>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</si>
  <si>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</si>
  <si>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</si>
  <si>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</si>
  <si>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</si>
  <si>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</si>
  <si>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</si>
  <si>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</si>
  <si>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</si>
  <si>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</si>
  <si>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</si>
  <si>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</si>
  <si>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</si>
  <si>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</si>
  <si>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</si>
  <si>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</si>
  <si>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</si>
  <si>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</si>
  <si>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</si>
  <si>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</si>
  <si>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</si>
  <si>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</si>
  <si>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</si>
  <si>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</si>
  <si>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</si>
  <si>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</si>
  <si>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</si>
  <si>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</si>
  <si>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</si>
  <si>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</si>
  <si>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</si>
  <si>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</si>
  <si>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</si>
  <si>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</si>
  <si>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</si>
  <si>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</si>
  <si>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</si>
  <si>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</si>
  <si>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</si>
  <si>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</si>
  <si>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</si>
  <si>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</si>
  <si>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</si>
  <si>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</si>
  <si>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</si>
  <si>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</si>
  <si>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</si>
  <si>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</si>
  <si>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</si>
  <si>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</si>
  <si>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</si>
  <si>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</si>
  <si>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</si>
  <si>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</si>
  <si>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</si>
  <si>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</si>
  <si>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</si>
  <si>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</si>
  <si>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</si>
  <si>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</si>
  <si>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</si>
  <si>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</si>
  <si>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</si>
  <si>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</si>
  <si>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</si>
  <si>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</si>
  <si>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</si>
  <si>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</si>
  <si>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</si>
  <si>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</si>
  <si>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</si>
  <si>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</si>
  <si>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</si>
  <si>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</si>
  <si>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</si>
  <si>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</si>
  <si>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</si>
  <si>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</si>
  <si>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</si>
  <si>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</si>
  <si>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</si>
  <si>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</si>
  <si>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</si>
  <si>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</si>
  <si>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</si>
  <si>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</si>
  <si>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</si>
  <si>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</si>
  <si>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</si>
  <si>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</si>
  <si>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</si>
  <si>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</si>
  <si>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</si>
  <si>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</si>
  <si>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</si>
  <si>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</si>
  <si>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</si>
  <si>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</si>
  <si>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</si>
  <si>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</si>
  <si>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</si>
  <si>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</si>
  <si>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</si>
  <si>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</si>
  <si>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</si>
  <si>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</si>
  <si>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</si>
  <si>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</si>
  <si>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</si>
  <si>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</si>
  <si>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</si>
  <si>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</si>
  <si>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</si>
  <si>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</si>
  <si>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</si>
  <si>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</si>
  <si>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</si>
  <si>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</si>
  <si>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</si>
  <si>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</si>
  <si>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</si>
  <si>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</si>
  <si>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</si>
  <si>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</si>
  <si>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</si>
  <si>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</si>
  <si>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</si>
  <si>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</si>
  <si>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</si>
  <si>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</si>
  <si>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</si>
  <si>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</si>
  <si>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</si>
  <si>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</si>
  <si>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</si>
  <si>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</si>
  <si>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</si>
  <si>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</si>
  <si>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</si>
  <si>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</si>
  <si>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</si>
  <si>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</si>
  <si>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</si>
  <si>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</si>
  <si>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</si>
  <si>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</si>
  <si>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</si>
  <si>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</si>
  <si>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</si>
  <si>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</si>
  <si>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</si>
  <si>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</si>
  <si>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</si>
  <si>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</si>
  <si>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</si>
  <si>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</si>
  <si>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</si>
  <si>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</si>
  <si>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</si>
  <si>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</si>
  <si>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</si>
  <si>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</si>
  <si>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</si>
  <si>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</si>
  <si>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</si>
  <si>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</si>
  <si>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</si>
  <si>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</si>
  <si>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</si>
  <si>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</si>
  <si>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</si>
  <si>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</si>
  <si>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</si>
  <si>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</si>
  <si>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</si>
  <si>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</si>
  <si>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</si>
  <si>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</si>
  <si>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</si>
  <si>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</si>
  <si>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</si>
  <si>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</si>
  <si>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</si>
  <si>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</si>
  <si>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</si>
  <si>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</si>
  <si>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</si>
  <si>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</si>
  <si>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</si>
  <si>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</si>
  <si>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</si>
  <si>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</si>
  <si>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</si>
  <si>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</si>
  <si>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</si>
  <si>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</si>
  <si>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</si>
  <si>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</si>
  <si>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</si>
  <si>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</si>
  <si>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</si>
  <si>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</si>
  <si>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</si>
  <si>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</si>
  <si>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</si>
  <si>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</si>
  <si>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</si>
  <si>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</si>
  <si>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</si>
  <si>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</si>
  <si>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</si>
  <si>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</si>
  <si>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</si>
  <si>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</si>
  <si>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</si>
  <si>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</si>
  <si>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</si>
  <si>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</si>
  <si>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</si>
  <si>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</si>
  <si>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</si>
  <si>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</si>
  <si>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</si>
  <si>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</si>
  <si>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</si>
  <si>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</si>
  <si>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</si>
  <si>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</si>
  <si>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</si>
  <si>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</si>
  <si>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</si>
  <si>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</si>
  <si>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</si>
  <si>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</si>
  <si>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</si>
  <si>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</si>
  <si>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</si>
  <si>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</si>
  <si>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</si>
  <si>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</si>
  <si>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</si>
  <si>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</si>
  <si>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</si>
  <si>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</si>
  <si>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</si>
  <si>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</si>
  <si>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</si>
  <si>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</si>
  <si>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</si>
  <si>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</si>
  <si>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</si>
  <si>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</si>
  <si>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</si>
  <si>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</si>
  <si>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</si>
  <si>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</si>
  <si>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</si>
  <si>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</si>
  <si>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</si>
  <si>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</si>
  <si>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</si>
  <si>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</si>
  <si>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</si>
  <si>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</si>
  <si>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</si>
  <si>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</si>
  <si>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</si>
  <si>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</si>
  <si>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</si>
  <si>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</si>
  <si>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</si>
  <si>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</si>
  <si>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</si>
  <si>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</si>
  <si>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</si>
  <si>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</si>
  <si>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</si>
  <si>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</si>
  <si>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</si>
  <si>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</si>
  <si>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</si>
  <si>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</si>
  <si>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</si>
  <si>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</si>
  <si>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</si>
  <si>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</si>
  <si>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</si>
  <si>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</si>
  <si>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</si>
  <si>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</si>
  <si>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</si>
  <si>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</si>
  <si>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</si>
  <si>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</si>
  <si>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</si>
  <si>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</si>
  <si>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</si>
  <si>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</si>
  <si>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</si>
  <si>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</si>
  <si>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</si>
  <si>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</si>
  <si>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</si>
  <si>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</si>
  <si>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</si>
  <si>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</si>
  <si>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</si>
  <si>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</si>
  <si>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</si>
  <si>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</si>
  <si>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</si>
  <si>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</si>
  <si>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</si>
  <si>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</si>
  <si>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</si>
  <si>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</si>
  <si>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</si>
  <si>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</si>
  <si>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</si>
  <si>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</si>
  <si>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</si>
  <si>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</si>
  <si>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</si>
  <si>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</si>
  <si>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</si>
  <si>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</si>
  <si>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</si>
  <si>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</si>
  <si>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</si>
  <si>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</si>
  <si>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</si>
  <si>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</si>
  <si>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</si>
  <si>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</si>
  <si>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</si>
  <si>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</si>
  <si>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</si>
  <si>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</si>
  <si>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</si>
  <si>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</si>
  <si>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</si>
  <si>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</si>
  <si>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</si>
  <si>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</si>
  <si>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</si>
  <si>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</si>
  <si>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</si>
  <si>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</si>
  <si>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</si>
  <si>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</si>
  <si>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</si>
  <si>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</si>
  <si>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</si>
  <si>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</si>
  <si>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</si>
  <si>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</si>
  <si>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</si>
  <si>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</si>
  <si>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</si>
  <si>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</si>
  <si>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</si>
  <si>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</si>
  <si>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</si>
  <si>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</si>
  <si>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</si>
  <si>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</si>
  <si>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</si>
  <si>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</si>
  <si>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</si>
  <si>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</si>
  <si>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</si>
  <si>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</si>
  <si>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</si>
  <si>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</si>
  <si>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</si>
  <si>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</si>
  <si>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</si>
  <si>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</si>
  <si>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</si>
  <si>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</si>
  <si>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</si>
  <si>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</si>
  <si>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</si>
  <si>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</si>
  <si>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</si>
  <si>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</si>
  <si>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</si>
  <si>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</si>
  <si>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</si>
  <si>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</si>
  <si>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</si>
  <si>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</si>
  <si>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</si>
  <si>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</si>
  <si>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</si>
  <si>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</si>
  <si>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</si>
  <si>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</si>
  <si>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</si>
  <si>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</si>
  <si>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</si>
  <si>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</si>
  <si>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</si>
  <si>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</si>
  <si>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</si>
  <si>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</si>
  <si>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</si>
  <si>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</si>
  <si>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</si>
  <si>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</si>
  <si>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</si>
  <si>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</si>
  <si>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</si>
  <si>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</si>
  <si>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</si>
  <si>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</si>
  <si>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</si>
  <si>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</si>
  <si>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</si>
  <si>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</si>
  <si>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</si>
  <si>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</si>
  <si>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</si>
  <si>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</si>
  <si>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</si>
  <si>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</si>
  <si>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</si>
  <si>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</si>
  <si>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</si>
  <si>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</si>
  <si>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</si>
  <si>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</si>
  <si>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</si>
  <si>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</si>
  <si>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</si>
  <si>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</si>
  <si>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</si>
  <si>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</si>
  <si>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</si>
  <si>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</si>
  <si>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</si>
  <si>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</si>
  <si>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</si>
  <si>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</si>
  <si>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</si>
  <si>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</si>
  <si>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</si>
  <si>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</si>
  <si>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</si>
  <si>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</si>
  <si>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</si>
  <si>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</si>
  <si>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</si>
  <si>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</si>
  <si>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</si>
  <si>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</si>
  <si>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</si>
  <si>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</si>
  <si>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</si>
  <si>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</si>
  <si>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</si>
  <si>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</si>
  <si>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</si>
  <si>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</si>
  <si>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</si>
  <si>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</si>
  <si>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</si>
  <si>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</si>
  <si>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</si>
  <si>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</si>
  <si>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</si>
  <si>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</si>
  <si>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</si>
  <si>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</si>
  <si>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</si>
  <si>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</si>
  <si>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</si>
  <si>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</si>
  <si>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</si>
  <si>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</si>
  <si>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</si>
  <si>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</si>
  <si>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</si>
  <si>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</si>
  <si>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</si>
  <si>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</si>
  <si>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</si>
  <si>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</si>
  <si>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</si>
  <si>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</si>
  <si>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</si>
  <si>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</si>
  <si>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</si>
  <si>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</si>
  <si>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</si>
  <si>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</si>
  <si>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</si>
  <si>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</si>
  <si>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</si>
  <si>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</si>
  <si>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</si>
  <si>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</si>
  <si>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</si>
  <si>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</si>
  <si>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</si>
  <si>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</si>
  <si>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</si>
  <si>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</si>
  <si>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</si>
  <si>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</si>
  <si>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</si>
  <si>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</si>
  <si>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</si>
  <si>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</si>
  <si>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</si>
  <si>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</si>
  <si>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</si>
  <si>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</si>
  <si>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</si>
  <si>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</si>
  <si>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</si>
  <si>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</si>
  <si>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</si>
  <si>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</si>
  <si>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</si>
  <si>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</si>
  <si>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</si>
  <si>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</si>
  <si>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</si>
  <si>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</si>
  <si>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</si>
  <si>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</si>
  <si>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</si>
  <si>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</si>
  <si>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</si>
  <si>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</si>
  <si>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</si>
  <si>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</si>
  <si>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</si>
  <si>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</si>
  <si>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</si>
  <si>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</si>
  <si>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</si>
  <si>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</si>
  <si>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</si>
  <si>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</si>
  <si>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</si>
  <si>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</si>
  <si>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</si>
  <si>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</si>
  <si>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</si>
  <si>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</si>
  <si>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</si>
  <si>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</si>
  <si>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</si>
  <si>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</si>
  <si>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</si>
  <si>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</si>
  <si>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</si>
  <si>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</si>
  <si>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</si>
  <si>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</si>
  <si>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</si>
  <si>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</si>
  <si>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</si>
  <si>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</si>
  <si>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</si>
  <si>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</si>
  <si>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</si>
  <si>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</si>
  <si>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</si>
  <si>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</si>
  <si>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</si>
  <si>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</si>
  <si>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</si>
  <si>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</si>
  <si>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</si>
  <si>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</si>
  <si>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</si>
  <si>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</si>
  <si>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</si>
  <si>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</si>
  <si>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</si>
  <si>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</si>
  <si>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</si>
  <si>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</si>
  <si>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</si>
  <si>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</si>
  <si>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</si>
  <si>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</si>
  <si>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</si>
  <si>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</si>
  <si>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</si>
  <si>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</si>
  <si>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</si>
  <si>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</si>
  <si>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</si>
  <si>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</si>
  <si>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</si>
  <si>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</si>
  <si>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</si>
  <si>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</si>
  <si>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</si>
  <si>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</si>
  <si>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</si>
  <si>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</si>
  <si>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</si>
  <si>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</si>
  <si>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</si>
  <si>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</si>
  <si>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</si>
  <si>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</si>
  <si>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</si>
  <si>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</si>
  <si>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</si>
  <si>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</si>
  <si>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</si>
  <si>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</si>
  <si>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</si>
  <si>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</si>
  <si>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</si>
  <si>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</si>
  <si>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</si>
  <si>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</si>
  <si>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</si>
  <si>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</si>
  <si>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</si>
  <si>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</si>
  <si>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</si>
  <si>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</si>
  <si>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</si>
  <si>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</si>
  <si>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</si>
  <si>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</si>
  <si>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</si>
  <si>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</si>
  <si>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</si>
  <si>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</si>
  <si>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</si>
  <si>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</si>
  <si>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</si>
  <si>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</si>
  <si>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</si>
  <si>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</si>
  <si>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</si>
  <si>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</si>
  <si>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</si>
  <si>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</si>
  <si>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</si>
  <si>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</si>
  <si>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</si>
  <si>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</si>
  <si>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</si>
  <si>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</si>
  <si>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</si>
  <si>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</si>
  <si>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</si>
  <si>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</si>
  <si>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</si>
  <si>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</si>
  <si>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</si>
  <si>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</si>
  <si>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</si>
  <si>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</si>
  <si>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</si>
  <si>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</si>
  <si>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</si>
  <si>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</si>
  <si>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</si>
  <si>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</si>
  <si>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</si>
  <si>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</si>
  <si>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</si>
  <si>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</si>
  <si>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</si>
  <si>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</si>
  <si>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</si>
  <si>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</si>
  <si>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</si>
  <si>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</si>
  <si>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</si>
  <si>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</si>
  <si>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</si>
  <si>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</si>
  <si>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</si>
  <si>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</si>
  <si>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</si>
  <si>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</si>
  <si>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</si>
  <si>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</si>
  <si>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</si>
  <si>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</si>
  <si>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</si>
  <si>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</si>
  <si>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</si>
  <si>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</si>
  <si>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</si>
  <si>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</si>
  <si>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</si>
  <si>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</si>
  <si>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</si>
  <si>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</si>
  <si>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</si>
  <si>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</si>
  <si>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</si>
  <si>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</si>
  <si>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</si>
  <si>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</si>
  <si>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</si>
  <si>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</si>
  <si>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</si>
  <si>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</si>
  <si>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</si>
  <si>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</si>
  <si>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</si>
  <si>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</si>
  <si>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</si>
  <si>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</si>
  <si>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</si>
  <si>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</si>
  <si>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</si>
  <si>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</si>
  <si>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</si>
  <si>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</si>
  <si>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</si>
  <si>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</si>
  <si>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</si>
  <si>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</si>
  <si>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</si>
  <si>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</si>
  <si>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</si>
  <si>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</si>
  <si>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</si>
  <si>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</si>
  <si>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</si>
  <si>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</si>
  <si>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</si>
  <si>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</si>
  <si>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</si>
  <si>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</si>
  <si>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</si>
  <si>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</si>
  <si>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</si>
  <si>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</si>
  <si>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</si>
  <si>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</si>
  <si>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</si>
  <si>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</si>
  <si>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</si>
  <si>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</si>
  <si>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</si>
  <si>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</si>
  <si>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</si>
  <si>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</si>
  <si>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</si>
  <si>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</si>
  <si>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</si>
  <si>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</si>
  <si>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</si>
  <si>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</si>
  <si>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</si>
  <si>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</si>
  <si>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</si>
  <si>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</si>
  <si>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</si>
  <si>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</si>
  <si>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</si>
  <si>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</si>
  <si>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</si>
  <si>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</si>
  <si>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</si>
  <si>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</si>
  <si>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</si>
  <si>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</si>
  <si>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</si>
  <si>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</si>
  <si>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</si>
  <si>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</si>
  <si>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</si>
  <si>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</si>
  <si>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</si>
  <si>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</si>
  <si>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</si>
  <si>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</si>
  <si>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</si>
  <si>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</si>
  <si>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</si>
  <si>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</si>
  <si>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</si>
  <si>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</si>
  <si>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</si>
  <si>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</si>
  <si>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</si>
  <si>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</si>
  <si>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</si>
  <si>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</si>
  <si>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</si>
  <si>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</si>
  <si>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</si>
  <si>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</si>
  <si>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</si>
  <si>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</si>
  <si>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</si>
  <si>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</si>
  <si>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</si>
  <si>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</si>
  <si>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</si>
  <si>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</si>
  <si>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</si>
  <si>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</si>
  <si>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</si>
  <si>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</si>
  <si>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</si>
  <si>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</si>
  <si>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</si>
  <si>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</si>
  <si>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</si>
  <si>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</si>
  <si>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</si>
  <si>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</si>
  <si>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</si>
  <si>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</si>
  <si>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</si>
  <si>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</si>
  <si>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</si>
  <si>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</si>
  <si>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</si>
  <si>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</si>
  <si>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</si>
  <si>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</si>
  <si>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</si>
  <si>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</si>
  <si>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</si>
  <si>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</si>
  <si>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</si>
  <si>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</si>
  <si>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</si>
  <si>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</si>
  <si>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</si>
  <si>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</si>
  <si>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</si>
  <si>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</si>
  <si>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</si>
  <si>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</si>
  <si>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</si>
  <si>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</si>
  <si>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</si>
  <si>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</si>
  <si>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</si>
  <si>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</si>
  <si>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</si>
  <si>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</si>
  <si>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</si>
  <si>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</si>
  <si>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</si>
  <si>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</si>
  <si>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</si>
  <si>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</si>
  <si>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</si>
  <si>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</si>
  <si>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</si>
  <si>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</si>
  <si>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</si>
  <si>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</si>
  <si>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</si>
  <si>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</si>
  <si>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</si>
  <si>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</si>
  <si>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</si>
  <si>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</si>
  <si>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</si>
  <si>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</si>
  <si>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</si>
  <si>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</si>
  <si>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</si>
  <si>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</si>
  <si>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</si>
  <si>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</si>
  <si>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</si>
  <si>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</si>
  <si>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</si>
  <si>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</si>
  <si>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</si>
  <si>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</si>
  <si>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</si>
  <si>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</si>
  <si>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</si>
  <si>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</si>
  <si>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</si>
  <si>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</si>
  <si>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</si>
  <si>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</si>
  <si>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</si>
  <si>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</si>
  <si>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</si>
  <si>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</si>
  <si>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</si>
  <si>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</si>
  <si>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</si>
  <si>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</si>
  <si>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</si>
  <si>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</si>
  <si>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</si>
  <si>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</si>
  <si>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</si>
  <si>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</si>
  <si>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</si>
  <si>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</si>
  <si>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</si>
  <si>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</si>
  <si>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</si>
  <si>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</si>
  <si>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</si>
  <si>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</si>
  <si>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</si>
  <si>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</si>
  <si>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</si>
  <si>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</si>
  <si>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</si>
  <si>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</si>
  <si>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</si>
  <si>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</si>
  <si>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</si>
  <si>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</si>
  <si>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</si>
  <si>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</si>
  <si>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</si>
  <si>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</si>
  <si>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</si>
  <si>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</si>
  <si>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</si>
  <si>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</si>
  <si>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</si>
  <si>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</si>
  <si>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</si>
  <si>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</si>
  <si>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</si>
  <si>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</si>
  <si>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</si>
  <si>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</si>
  <si>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</si>
  <si>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</si>
  <si>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</si>
  <si>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</si>
  <si>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</si>
  <si>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</si>
  <si>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</si>
  <si>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</si>
  <si>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</si>
  <si>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</si>
  <si>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</si>
  <si>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</si>
  <si>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</si>
  <si>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</si>
  <si>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</si>
  <si>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</si>
  <si>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</si>
  <si>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</si>
  <si>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</si>
  <si>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</si>
  <si>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</si>
  <si>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</si>
  <si>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</si>
  <si>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</si>
  <si>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</si>
  <si>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</si>
  <si>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</si>
  <si>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</si>
  <si>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</si>
  <si>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</si>
  <si>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</si>
  <si>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</si>
  <si>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</si>
  <si>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</si>
  <si>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</si>
  <si>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</si>
  <si>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</si>
  <si>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</si>
  <si>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</si>
  <si>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</si>
  <si>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</si>
  <si>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</si>
  <si>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</si>
  <si>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</si>
  <si>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</si>
  <si>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</si>
  <si>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</si>
  <si>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</si>
  <si>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</si>
  <si>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</si>
  <si>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</si>
  <si>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</si>
  <si>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</si>
  <si>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</si>
  <si>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</si>
  <si>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</si>
  <si>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</si>
  <si>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</si>
  <si>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</si>
  <si>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</si>
  <si>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</si>
  <si>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</si>
  <si>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</si>
  <si>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</si>
  <si>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</si>
  <si>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</si>
  <si>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</si>
  <si>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</si>
  <si>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</si>
  <si>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</si>
  <si>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</si>
  <si>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</si>
  <si>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</si>
  <si>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</si>
  <si>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</si>
  <si>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</si>
  <si>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</si>
  <si>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</si>
  <si>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</si>
  <si>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</si>
  <si>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</si>
  <si>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</si>
  <si>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</si>
  <si>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</si>
  <si>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</si>
  <si>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</si>
  <si>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</si>
  <si>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</si>
  <si>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</si>
  <si>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</si>
  <si>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</si>
  <si>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</si>
  <si>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</si>
  <si>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</si>
  <si>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</si>
  <si>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</si>
  <si>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</si>
  <si>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</si>
  <si>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</si>
  <si>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</si>
  <si>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</si>
  <si>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</si>
  <si>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</si>
  <si>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</si>
  <si>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</si>
  <si>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</si>
  <si>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</si>
  <si>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</si>
  <si>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</si>
  <si>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</si>
  <si>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</si>
  <si>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</si>
  <si>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</si>
  <si>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</si>
  <si>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</si>
  <si>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</si>
  <si>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</si>
  <si>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</si>
  <si>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</si>
  <si>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</si>
  <si>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</si>
  <si>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</si>
  <si>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</si>
  <si>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</si>
  <si>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</si>
  <si>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</si>
  <si>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</si>
  <si>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</si>
  <si>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</si>
  <si>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</si>
  <si>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</si>
  <si>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</si>
  <si>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</si>
  <si>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</si>
  <si>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</si>
  <si>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</si>
  <si>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</si>
  <si>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</si>
  <si>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</si>
  <si>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</si>
  <si>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</si>
  <si>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</si>
  <si>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</si>
  <si>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</si>
  <si>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</si>
  <si>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</si>
  <si>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</si>
  <si>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</si>
  <si>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</si>
  <si>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</si>
  <si>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</si>
  <si>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</si>
  <si>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</si>
  <si>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</si>
  <si>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</si>
  <si>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</si>
  <si>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</si>
  <si>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</si>
  <si>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</si>
  <si>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</si>
  <si>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</si>
  <si>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</si>
  <si>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</si>
  <si>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</si>
  <si>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</si>
  <si>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</si>
  <si>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</si>
  <si>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</si>
  <si>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</si>
  <si>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</si>
  <si>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</si>
  <si>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</si>
  <si>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</si>
  <si>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</si>
  <si>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</si>
  <si>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</si>
  <si>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</si>
  <si>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</si>
  <si>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</si>
  <si>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</si>
  <si>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</si>
  <si>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</si>
  <si>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</si>
  <si>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</si>
  <si>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</si>
  <si>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</si>
  <si>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</si>
  <si>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</si>
  <si>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</si>
  <si>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</si>
  <si>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</si>
  <si>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</si>
  <si>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</si>
  <si>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</si>
  <si>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</si>
  <si>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</si>
  <si>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</si>
  <si>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</si>
  <si>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</si>
  <si>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</si>
  <si>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</si>
  <si>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</si>
  <si>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</si>
  <si>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</si>
  <si>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</si>
  <si>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</si>
  <si>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</si>
  <si>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</si>
  <si>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</si>
  <si>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</si>
  <si>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</si>
  <si>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</si>
  <si>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</si>
  <si>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</si>
  <si>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</si>
  <si>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</si>
  <si>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</si>
  <si>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</si>
  <si>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</si>
  <si>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</si>
  <si>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</si>
  <si>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</si>
  <si>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</si>
  <si>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</si>
  <si>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</si>
  <si>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</si>
  <si>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</si>
  <si>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</si>
  <si>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</si>
  <si>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</si>
  <si>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</si>
  <si>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</si>
  <si>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</si>
  <si>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</si>
  <si>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</si>
  <si>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</si>
  <si>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</si>
  <si>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</si>
  <si>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</si>
  <si>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</si>
  <si>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</si>
  <si>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</si>
  <si>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</si>
  <si>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</si>
  <si>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</si>
  <si>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</si>
  <si>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</si>
  <si>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</si>
  <si>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</si>
  <si>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</si>
  <si>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</si>
  <si>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</si>
  <si>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</si>
  <si>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</si>
  <si>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</si>
  <si>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</si>
  <si>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</si>
  <si>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</si>
  <si>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</si>
  <si>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</si>
  <si>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</si>
  <si>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</si>
  <si>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</si>
  <si>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</si>
  <si>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</si>
  <si>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</si>
  <si>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</si>
  <si>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</si>
  <si>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</si>
  <si>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</si>
  <si>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</si>
  <si>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</si>
  <si>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</si>
  <si>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</si>
  <si>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</si>
  <si>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</si>
  <si>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</si>
  <si>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</si>
  <si>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</si>
  <si>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</si>
  <si>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</si>
  <si>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</si>
  <si>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</si>
  <si>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</si>
  <si>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</si>
  <si>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</si>
  <si>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</si>
  <si>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</si>
  <si>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</si>
  <si>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</si>
  <si>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</si>
  <si>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</si>
  <si>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</si>
  <si>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</si>
  <si>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</si>
  <si>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</si>
  <si>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</si>
  <si>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</si>
  <si>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</si>
  <si>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</si>
  <si>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</si>
  <si>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</si>
  <si>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</si>
  <si>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</si>
  <si>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</si>
  <si>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</si>
  <si>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</si>
  <si>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</si>
  <si>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</si>
  <si>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</si>
  <si>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</si>
  <si>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</si>
  <si>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</si>
  <si>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</si>
  <si>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</si>
  <si>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</si>
  <si>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</si>
  <si>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</si>
  <si>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</si>
  <si>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</si>
  <si>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</si>
  <si>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</si>
  <si>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</si>
  <si>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</si>
  <si>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</si>
  <si>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</si>
  <si>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</si>
  <si>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</si>
  <si>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</si>
  <si>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</si>
  <si>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</si>
  <si>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</si>
  <si>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</si>
  <si>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</si>
  <si>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</si>
  <si>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</si>
  <si>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</si>
  <si>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</si>
  <si>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</si>
  <si>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</si>
  <si>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</si>
  <si>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</si>
  <si>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</si>
  <si>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</si>
  <si>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</si>
  <si>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</si>
  <si>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</si>
  <si>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</si>
  <si>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</si>
  <si>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</si>
  <si>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</si>
  <si>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</si>
  <si>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</si>
  <si>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</si>
  <si>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</si>
  <si>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</si>
  <si>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</si>
  <si>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</si>
  <si>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</si>
  <si>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</si>
  <si>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</si>
  <si>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</si>
  <si>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</si>
  <si>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</si>
  <si>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</si>
  <si>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</si>
  <si>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</si>
  <si>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</si>
  <si>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</si>
  <si>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</si>
  <si>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</si>
  <si>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</si>
  <si>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</si>
  <si>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</si>
  <si>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</si>
  <si>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</si>
  <si>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</si>
  <si>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</si>
  <si>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</si>
  <si>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</si>
  <si>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</si>
  <si>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</si>
  <si>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</si>
  <si>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</si>
  <si>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</si>
  <si>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</si>
  <si>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</si>
  <si>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</si>
  <si>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</si>
  <si>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</si>
  <si>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</si>
  <si>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</si>
  <si>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</si>
  <si>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</si>
  <si>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</si>
  <si>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</si>
  <si>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</si>
  <si>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</si>
  <si>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</si>
  <si>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</si>
  <si>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</si>
  <si>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</si>
  <si>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</si>
  <si>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</si>
  <si>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</si>
  <si>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</si>
  <si>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</si>
  <si>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</si>
  <si>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</si>
  <si>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</si>
  <si>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</si>
  <si>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</si>
  <si>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</si>
  <si>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</si>
  <si>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</si>
  <si>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</si>
  <si>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</si>
  <si>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</si>
  <si>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</si>
  <si>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</si>
  <si>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</si>
  <si>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</si>
  <si>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</si>
  <si>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</si>
  <si>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</si>
  <si>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</si>
  <si>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</si>
  <si>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</si>
  <si>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</si>
  <si>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</si>
  <si>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</si>
  <si>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</si>
  <si>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</si>
  <si>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</si>
  <si>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</si>
  <si>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</si>
  <si>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</si>
  <si>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</si>
  <si>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</si>
  <si>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</si>
  <si>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</si>
  <si>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</si>
  <si>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</si>
  <si>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</si>
  <si>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</si>
  <si>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</si>
  <si>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</si>
  <si>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</si>
  <si>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</si>
  <si>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</si>
  <si>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</si>
  <si>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</si>
  <si>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</si>
  <si>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</si>
  <si>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</si>
  <si>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</si>
  <si>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</si>
  <si>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</si>
  <si>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</si>
  <si>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</si>
  <si>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</si>
  <si>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</si>
  <si>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</si>
  <si>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</si>
  <si>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</si>
  <si>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</si>
  <si>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</si>
  <si>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</si>
  <si>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</si>
  <si>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</si>
  <si>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</si>
  <si>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</si>
  <si>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</si>
  <si>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</si>
  <si>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</si>
  <si>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</si>
  <si>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</si>
  <si>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</si>
  <si>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</si>
  <si>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</si>
  <si>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</si>
  <si>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</si>
  <si>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</si>
  <si>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</si>
  <si>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</si>
  <si>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</si>
  <si>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</si>
  <si>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</si>
  <si>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</si>
  <si>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</si>
  <si>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</si>
  <si>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</si>
  <si>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</si>
  <si>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</si>
  <si>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</si>
  <si>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</si>
  <si>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</si>
  <si>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</si>
  <si>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</si>
  <si>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</si>
  <si>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</si>
  <si>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</si>
  <si>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</si>
  <si>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</si>
  <si>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</si>
  <si>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</si>
  <si>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</si>
  <si>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</si>
  <si>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</si>
  <si>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</si>
  <si>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</si>
  <si>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</si>
  <si>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</si>
  <si>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</si>
  <si>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</si>
  <si>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</si>
  <si>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</si>
  <si>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</si>
  <si>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</si>
  <si>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</si>
  <si>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</si>
  <si>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</si>
  <si>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</si>
  <si>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</si>
  <si>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</si>
  <si>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</si>
  <si>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</si>
  <si>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</si>
  <si>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</si>
  <si>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</si>
  <si>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</si>
  <si>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</si>
  <si>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</si>
  <si>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</si>
  <si>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</si>
  <si>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</si>
  <si>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</si>
  <si>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</si>
  <si>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</si>
  <si>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</si>
  <si>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</si>
  <si>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</si>
  <si>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</si>
  <si>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</si>
  <si>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</si>
  <si>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</si>
  <si>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</si>
  <si>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</si>
  <si>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</si>
  <si>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</si>
  <si>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</si>
  <si>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</si>
  <si>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</si>
  <si>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</si>
  <si>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</si>
  <si>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</si>
  <si>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</si>
  <si>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</si>
  <si>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</si>
  <si>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</si>
  <si>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</si>
  <si>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</si>
  <si>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</si>
  <si>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</si>
  <si>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</si>
  <si>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</si>
  <si>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</si>
  <si>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</si>
  <si>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</si>
  <si>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</si>
  <si>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</si>
  <si>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</si>
  <si>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</si>
  <si>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</si>
  <si>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</si>
  <si>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</si>
  <si>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</si>
  <si>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</si>
  <si>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</si>
  <si>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</si>
  <si>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</si>
  <si>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</si>
  <si>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</si>
  <si>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</si>
  <si>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</si>
  <si>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</si>
  <si>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</si>
  <si>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</si>
  <si>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</si>
  <si>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</si>
  <si>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</si>
  <si>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</si>
  <si>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</si>
  <si>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</si>
  <si>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</si>
  <si>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</si>
  <si>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</si>
  <si>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</si>
  <si>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</si>
  <si>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</si>
  <si>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</si>
  <si>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</si>
  <si>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</si>
  <si>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</si>
  <si>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</si>
  <si>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</si>
  <si>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</si>
  <si>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</si>
  <si>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</si>
  <si>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</si>
  <si>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</si>
  <si>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</si>
  <si>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</si>
  <si>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</si>
  <si>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</si>
  <si>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</si>
  <si>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</si>
  <si>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</si>
  <si>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</si>
  <si>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</si>
  <si>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</si>
  <si>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</si>
  <si>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</si>
  <si>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</si>
  <si>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</si>
  <si>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</si>
  <si>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</si>
  <si>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</si>
  <si>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</si>
  <si>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</si>
  <si>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</si>
  <si>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</si>
  <si>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</si>
  <si>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</si>
  <si>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</si>
  <si>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</si>
  <si>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</si>
  <si>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</si>
  <si>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</si>
  <si>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</si>
  <si>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</si>
  <si>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</si>
  <si>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</si>
  <si>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</si>
  <si>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</si>
  <si>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</si>
  <si>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</si>
  <si>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</si>
  <si>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</si>
  <si>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</si>
  <si>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</si>
  <si>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</si>
  <si>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</si>
  <si>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</si>
  <si>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</si>
  <si>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</si>
  <si>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</si>
  <si>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</si>
  <si>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</si>
  <si>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</si>
  <si>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</si>
  <si>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</si>
  <si>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</si>
  <si>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</si>
  <si>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</si>
  <si>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</si>
  <si>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</si>
  <si>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</si>
  <si>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</si>
  <si>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</si>
  <si>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</si>
  <si>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</si>
  <si>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</si>
  <si>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</si>
  <si>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</si>
  <si>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</si>
  <si>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</si>
  <si>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</si>
  <si>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</si>
  <si>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</si>
  <si>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</si>
  <si>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</si>
  <si>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</si>
  <si>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</si>
  <si>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</si>
  <si>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</si>
  <si>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</si>
  <si>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</si>
  <si>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</si>
  <si>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</si>
  <si>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</si>
  <si>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</si>
  <si>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</si>
  <si>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</si>
  <si>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</si>
  <si>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</si>
  <si>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</si>
  <si>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</si>
  <si>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</si>
  <si>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</si>
  <si>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</si>
  <si>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</si>
  <si>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</si>
  <si>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</si>
  <si>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</si>
  <si>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</si>
  <si>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</si>
  <si>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</si>
  <si>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</si>
  <si>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</si>
  <si>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</si>
  <si>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</si>
  <si>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</si>
  <si>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</si>
  <si>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</si>
  <si>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</si>
  <si>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</si>
  <si>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</si>
  <si>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</si>
  <si>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</si>
  <si>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</si>
  <si>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</si>
  <si>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</si>
  <si>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</si>
  <si>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</si>
  <si>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</si>
  <si>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</si>
  <si>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</si>
  <si>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</si>
  <si>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</si>
  <si>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</si>
  <si>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</si>
  <si>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</si>
  <si>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</si>
  <si>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</si>
  <si>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</si>
  <si>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</si>
  <si>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</si>
  <si>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</si>
  <si>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</si>
  <si>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</si>
  <si>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</si>
  <si>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</si>
  <si>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</si>
  <si>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</si>
  <si>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</si>
  <si>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</si>
  <si>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</si>
  <si>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</si>
  <si>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</si>
  <si>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</si>
  <si>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</si>
  <si>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</si>
  <si>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</si>
  <si>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</si>
  <si>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</si>
  <si>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</si>
  <si>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</si>
  <si>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</si>
  <si>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</si>
  <si>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</si>
  <si>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</si>
  <si>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</si>
  <si>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</si>
  <si>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</si>
  <si>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</si>
  <si>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</si>
  <si>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</si>
  <si>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</si>
  <si>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</si>
  <si>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</si>
  <si>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</si>
  <si>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</si>
  <si>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</si>
  <si>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</si>
  <si>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</si>
  <si>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</si>
  <si>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</si>
  <si>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</si>
  <si>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</si>
  <si>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</si>
  <si>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</si>
  <si>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</si>
  <si>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</si>
  <si>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</si>
  <si>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</si>
  <si>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</si>
  <si>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</si>
  <si>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</si>
  <si>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</si>
  <si>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</si>
  <si>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</si>
  <si>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</si>
  <si>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</si>
  <si>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</si>
  <si>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</si>
  <si>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</si>
  <si>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</si>
  <si>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</si>
  <si>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</si>
  <si>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</si>
  <si>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</si>
  <si>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</si>
  <si>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</si>
  <si>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</si>
  <si>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</si>
  <si>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</si>
  <si>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</si>
  <si>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</si>
  <si>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</si>
  <si>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</si>
  <si>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</si>
  <si>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</si>
  <si>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</si>
  <si>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</si>
  <si>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</si>
  <si>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</si>
  <si>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</si>
  <si>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</si>
  <si>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</si>
  <si>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</si>
  <si>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</si>
  <si>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</si>
  <si>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</si>
  <si>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</si>
  <si>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</si>
  <si>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</si>
  <si>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</si>
  <si>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</si>
  <si>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</si>
  <si>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</si>
  <si>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</si>
  <si>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</si>
  <si>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</si>
  <si>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</si>
  <si>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</si>
  <si>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</si>
  <si>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</si>
  <si>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</si>
  <si>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</si>
  <si>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</si>
  <si>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</si>
  <si>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</si>
  <si>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</si>
  <si>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</si>
  <si>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</si>
  <si>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</si>
  <si>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</si>
  <si>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</si>
  <si>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</si>
  <si>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</si>
  <si>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</si>
  <si>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</si>
  <si>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</si>
  <si>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</si>
  <si>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</si>
  <si>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</si>
  <si>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</si>
  <si>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</si>
  <si>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</si>
  <si>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</si>
  <si>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</si>
  <si>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</si>
  <si>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</si>
  <si>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</si>
  <si>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</si>
  <si>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</si>
  <si>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</si>
  <si>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</si>
  <si>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</si>
  <si>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</si>
  <si>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</si>
  <si>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</si>
  <si>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</si>
  <si>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</si>
  <si>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</si>
  <si>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</si>
  <si>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</si>
  <si>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</si>
  <si>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</si>
  <si>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</si>
  <si>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</si>
  <si>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</si>
  <si>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</si>
  <si>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</si>
  <si>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</si>
  <si>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</si>
  <si>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</si>
  <si>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</si>
  <si>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</si>
  <si>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</si>
  <si>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</si>
  <si>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</si>
  <si>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</si>
  <si>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</si>
  <si>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</si>
  <si>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</si>
  <si>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</si>
  <si>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</si>
  <si>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</si>
  <si>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</si>
  <si>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</si>
  <si>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</si>
  <si>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</si>
  <si>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</si>
  <si>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</si>
  <si>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</si>
  <si>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</si>
  <si>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</si>
  <si>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</si>
  <si>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</si>
  <si>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</si>
  <si>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</si>
  <si>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</si>
  <si>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</si>
  <si>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</si>
  <si>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</si>
  <si>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</si>
  <si>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</si>
  <si>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</si>
  <si>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</si>
  <si>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</si>
  <si>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</si>
  <si>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</si>
  <si>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</si>
  <si>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</si>
  <si>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</si>
  <si>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</si>
  <si>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</si>
  <si>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</si>
  <si>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</si>
  <si>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</si>
  <si>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</si>
  <si>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</si>
  <si>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</si>
  <si>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</si>
  <si>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</si>
  <si>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</si>
  <si>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</si>
  <si>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</si>
  <si>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</si>
  <si>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</si>
  <si>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</si>
  <si>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</si>
  <si>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</si>
  <si>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</si>
  <si>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</si>
  <si>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</si>
  <si>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</si>
  <si>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</si>
  <si>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</si>
  <si>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</si>
  <si>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</si>
  <si>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</si>
  <si>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</si>
  <si>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</si>
  <si>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</si>
  <si>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</si>
  <si>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</si>
  <si>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</si>
  <si>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</si>
  <si>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</si>
  <si>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</si>
  <si>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</si>
  <si>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</si>
  <si>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</si>
  <si>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</si>
  <si>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</si>
  <si>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</si>
  <si>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</si>
  <si>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</si>
  <si>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</si>
  <si>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</si>
  <si>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</si>
  <si>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</si>
  <si>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</si>
  <si>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</si>
  <si>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</si>
  <si>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</si>
  <si>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</si>
  <si>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</si>
  <si>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</si>
  <si>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</si>
  <si>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</si>
  <si>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</si>
  <si>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</si>
  <si>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</si>
  <si>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</si>
  <si>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</si>
  <si>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</si>
  <si>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</si>
  <si>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</si>
  <si>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</si>
  <si>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</si>
  <si>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</si>
  <si>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</si>
  <si>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</si>
  <si>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</si>
  <si>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</si>
  <si>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</si>
  <si>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</si>
  <si>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</si>
  <si>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</si>
  <si>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</si>
  <si>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</si>
  <si>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</si>
  <si>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</si>
  <si>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</si>
  <si>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</si>
  <si>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</si>
  <si>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</si>
  <si>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</si>
  <si>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</si>
  <si>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</si>
  <si>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</si>
  <si>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</si>
  <si>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</si>
  <si>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</si>
  <si>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</si>
  <si>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</si>
  <si>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</si>
  <si>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</si>
  <si>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</si>
  <si>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</si>
  <si>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</si>
  <si>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</si>
  <si>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</si>
  <si>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</si>
  <si>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</si>
  <si>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</si>
  <si>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</si>
  <si>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</si>
  <si>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</si>
  <si>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</si>
  <si>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</si>
  <si>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</si>
  <si>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</si>
  <si>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</si>
  <si>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</si>
  <si>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</si>
  <si>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</si>
  <si>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</si>
  <si>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</si>
  <si>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</si>
  <si>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</si>
  <si>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</si>
  <si>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</si>
  <si>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</si>
  <si>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</si>
  <si>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</si>
  <si>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</si>
  <si>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</si>
  <si>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</si>
  <si>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</si>
  <si>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</si>
  <si>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</si>
  <si>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</si>
  <si>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</si>
  <si>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</si>
  <si>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</si>
  <si>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</si>
  <si>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</si>
  <si>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</si>
  <si>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</si>
  <si>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</si>
  <si>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</si>
  <si>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</si>
  <si>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</si>
  <si>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</si>
  <si>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</si>
  <si>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</si>
  <si>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</si>
  <si>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</si>
  <si>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</si>
  <si>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</si>
  <si>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</si>
  <si>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</si>
  <si>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</si>
  <si>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</si>
  <si>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</si>
  <si>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</si>
  <si>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</si>
  <si>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</si>
  <si>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</si>
  <si>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</si>
  <si>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</si>
  <si>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</si>
  <si>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</si>
  <si>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</si>
  <si>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</si>
  <si>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</si>
  <si>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</si>
  <si>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</si>
  <si>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</si>
  <si>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</si>
  <si>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</si>
  <si>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</si>
  <si>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</si>
  <si>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</si>
  <si>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</si>
  <si>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</si>
  <si>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</si>
  <si>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</si>
  <si>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</si>
  <si>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</si>
  <si>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</si>
  <si>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</si>
  <si>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</si>
  <si>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</si>
  <si>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</si>
  <si>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</si>
  <si>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</si>
  <si>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</si>
  <si>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</si>
  <si>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</si>
  <si>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</si>
  <si>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</si>
  <si>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</si>
  <si>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</si>
  <si>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</si>
  <si>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</si>
  <si>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</si>
  <si>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</si>
  <si>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</si>
  <si>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</si>
  <si>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</si>
  <si>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</si>
  <si>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</si>
  <si>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</si>
  <si>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</si>
  <si>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</si>
  <si>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</si>
  <si>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</si>
  <si>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</si>
  <si>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</si>
  <si>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</si>
  <si>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</si>
  <si>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</si>
  <si>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</si>
  <si>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</si>
  <si>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</si>
  <si>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</si>
  <si>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</si>
  <si>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</si>
  <si>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</si>
  <si>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</si>
  <si>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</si>
  <si>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</si>
  <si>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</si>
  <si>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</si>
  <si>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</si>
  <si>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</si>
  <si>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</si>
  <si>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</si>
  <si>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</si>
  <si>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</si>
  <si>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</si>
  <si>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</si>
  <si>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</si>
  <si>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</si>
  <si>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</si>
  <si>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</si>
  <si>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</si>
  <si>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</si>
  <si>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</si>
  <si>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</si>
  <si>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</si>
  <si>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</si>
  <si>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</si>
  <si>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</si>
  <si>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</si>
  <si>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</si>
  <si>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</si>
  <si>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</si>
  <si>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</si>
  <si>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</si>
  <si>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</si>
  <si>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</si>
  <si>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</si>
  <si>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</si>
  <si>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</si>
  <si>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</si>
  <si>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</si>
  <si>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</si>
  <si>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</si>
  <si>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</si>
  <si>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</si>
  <si>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</si>
  <si>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</si>
  <si>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</si>
  <si>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</si>
  <si>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</si>
  <si>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</si>
  <si>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</si>
  <si>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</si>
  <si>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</si>
  <si>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</si>
  <si>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</si>
  <si>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</si>
  <si>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</si>
  <si>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</si>
  <si>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</si>
  <si>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</si>
  <si>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</si>
  <si>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</si>
  <si>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</si>
  <si>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</si>
  <si>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</si>
  <si>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</si>
  <si>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</si>
  <si>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</si>
  <si>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</si>
  <si>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</si>
  <si>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</si>
  <si>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</si>
  <si>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</si>
  <si>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</si>
  <si>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</si>
  <si>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</si>
  <si>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</si>
  <si>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</si>
  <si>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</si>
  <si>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</si>
  <si>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</si>
  <si>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</si>
  <si>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</si>
  <si>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</si>
  <si>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</si>
  <si>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</si>
  <si>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</si>
  <si>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</si>
  <si>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</si>
  <si>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</si>
  <si>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</si>
  <si>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</si>
  <si>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</si>
  <si>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</si>
  <si>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</si>
  <si>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</si>
  <si>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</si>
  <si>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</si>
  <si>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</si>
  <si>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</si>
  <si>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</si>
  <si>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</si>
  <si>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</si>
  <si>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</si>
  <si>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</si>
  <si>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</si>
  <si>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</si>
  <si>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</si>
  <si>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</si>
  <si>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</si>
  <si>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</si>
  <si>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</si>
  <si>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</si>
  <si>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</si>
  <si>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</si>
  <si>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</si>
  <si>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</si>
  <si>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</si>
  <si>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</si>
  <si>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</si>
  <si>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</si>
  <si>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</si>
  <si>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</si>
  <si>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</si>
  <si>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</si>
  <si>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</si>
  <si>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</si>
  <si>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</si>
  <si>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</si>
  <si>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</si>
  <si>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</si>
  <si>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</si>
  <si>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</si>
  <si>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</si>
  <si>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</si>
  <si>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</si>
  <si>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</si>
  <si>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</si>
  <si>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</si>
  <si>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</si>
  <si>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</si>
  <si>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</si>
  <si>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</si>
  <si>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</si>
  <si>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</si>
  <si>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</si>
  <si>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</si>
  <si>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</si>
  <si>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</si>
  <si>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</si>
  <si>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</si>
  <si>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</si>
  <si>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</si>
  <si>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</si>
  <si>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</si>
  <si>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</si>
  <si>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</si>
  <si>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</si>
  <si>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</si>
  <si>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</si>
  <si>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</si>
  <si>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</si>
  <si>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</si>
  <si>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</si>
  <si>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</si>
  <si>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</si>
  <si>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</si>
  <si>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</si>
  <si>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</si>
  <si>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</si>
  <si>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</si>
  <si>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</si>
  <si>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</si>
  <si>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</si>
  <si>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</si>
  <si>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</si>
  <si>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</si>
  <si>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</si>
  <si>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</si>
  <si>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</si>
  <si>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</si>
  <si>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</si>
  <si>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</si>
  <si>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</si>
  <si>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</si>
  <si>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</si>
  <si>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</si>
  <si>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</si>
  <si>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</si>
  <si>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</si>
  <si>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</si>
  <si>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</si>
  <si>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</si>
  <si>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</si>
  <si>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</si>
  <si>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</si>
  <si>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</si>
  <si>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</si>
  <si>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</si>
  <si>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</si>
  <si>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</si>
  <si>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</si>
  <si>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</si>
  <si>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</si>
  <si>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</si>
  <si>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</si>
  <si>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</si>
  <si>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</si>
  <si>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</si>
  <si>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</si>
  <si>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</si>
  <si>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</si>
  <si>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</si>
  <si>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</si>
  <si>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</si>
  <si>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</si>
  <si>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</si>
  <si>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</si>
  <si>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</si>
  <si>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</si>
  <si>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</si>
  <si>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</si>
  <si>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</si>
  <si>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</si>
  <si>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</si>
  <si>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</si>
  <si>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</si>
  <si>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</si>
  <si>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</si>
  <si>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</si>
  <si>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</si>
  <si>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</si>
  <si>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</si>
  <si>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</si>
  <si>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</si>
  <si>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</si>
  <si>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</si>
  <si>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</si>
  <si>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</si>
  <si>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</si>
  <si>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</si>
  <si>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</si>
  <si>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</si>
  <si>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</si>
  <si>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</si>
  <si>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</si>
  <si>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</si>
  <si>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</si>
  <si>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</si>
  <si>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</si>
  <si>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</si>
  <si>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</si>
  <si>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</si>
  <si>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</si>
  <si>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</si>
  <si>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</si>
  <si>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</si>
  <si>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</si>
  <si>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</si>
  <si>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</si>
  <si>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</si>
  <si>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</si>
  <si>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</si>
  <si>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</si>
  <si>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</si>
  <si>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</si>
  <si>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</si>
  <si>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</si>
  <si>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</si>
  <si>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</si>
  <si>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</si>
  <si>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</si>
  <si>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</si>
  <si>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</si>
  <si>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</si>
  <si>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</si>
  <si>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</si>
  <si>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</si>
  <si>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</si>
  <si>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</si>
  <si>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</si>
  <si>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</si>
  <si>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</si>
  <si>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</si>
  <si>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</si>
  <si>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</si>
  <si>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</si>
  <si>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</si>
  <si>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</si>
  <si>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</si>
  <si>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</si>
  <si>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</si>
  <si>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</si>
  <si>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</si>
  <si>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</si>
  <si>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</si>
  <si>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</si>
  <si>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</si>
  <si>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</si>
  <si>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</si>
  <si>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</si>
  <si>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</si>
  <si>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</si>
  <si>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</si>
  <si>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</si>
  <si>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</si>
  <si>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</si>
  <si>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</si>
  <si>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</si>
  <si>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</si>
  <si>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</si>
  <si>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</si>
  <si>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</si>
  <si>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</si>
  <si>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</si>
  <si>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</si>
  <si>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</si>
  <si>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</si>
  <si>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</si>
  <si>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</si>
  <si>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</si>
  <si>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</si>
  <si>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</si>
  <si>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</si>
  <si>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</si>
  <si>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</si>
  <si>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</si>
  <si>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</si>
  <si>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</si>
  <si>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</si>
  <si>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</si>
  <si>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</si>
  <si>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</si>
  <si>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</si>
  <si>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</si>
  <si>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</si>
  <si>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</si>
  <si>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</si>
  <si>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</si>
  <si>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</si>
  <si>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</si>
  <si>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</si>
  <si>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</si>
  <si>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</si>
  <si>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</si>
  <si>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</si>
  <si>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</si>
  <si>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</si>
  <si>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</si>
  <si>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</si>
  <si>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</si>
  <si>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</si>
  <si>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</si>
  <si>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</si>
  <si>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</si>
  <si>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</si>
  <si>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</si>
  <si>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</si>
  <si>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</si>
  <si>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</si>
  <si>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</si>
  <si>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</si>
  <si>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</si>
  <si>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</si>
  <si>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</si>
  <si>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</si>
  <si>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</si>
  <si>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</si>
  <si>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</si>
  <si>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</si>
  <si>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</si>
  <si>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</si>
  <si>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</si>
  <si>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</si>
  <si>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</si>
  <si>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</si>
  <si>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</si>
  <si>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</si>
  <si>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</si>
  <si>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</si>
  <si>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</si>
  <si>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</si>
  <si>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</si>
  <si>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</si>
  <si>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</si>
  <si>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</si>
  <si>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</si>
  <si>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</si>
  <si>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</si>
  <si>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</si>
  <si>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</si>
  <si>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</si>
  <si>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</si>
  <si>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</si>
  <si>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</si>
  <si>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</si>
  <si>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</si>
  <si>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</si>
  <si>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</si>
  <si>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</si>
  <si>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</si>
  <si>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</si>
  <si>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</si>
  <si>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</si>
  <si>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</si>
  <si>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</si>
  <si>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</si>
  <si>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</si>
  <si>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</si>
  <si>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</si>
  <si>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</si>
  <si>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</si>
  <si>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</si>
  <si>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</si>
  <si>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</si>
  <si>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</si>
  <si>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</si>
  <si>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</si>
  <si>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</si>
  <si>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</si>
  <si>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</si>
  <si>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</si>
  <si>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</si>
  <si>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</si>
  <si>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</si>
  <si>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</si>
  <si>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</si>
  <si>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</si>
  <si>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</si>
  <si>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</si>
  <si>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</si>
  <si>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</si>
  <si>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</si>
  <si>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</si>
  <si>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</si>
  <si>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</si>
  <si>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</si>
  <si>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</si>
  <si>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</si>
  <si>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</si>
  <si>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</si>
  <si>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</si>
  <si>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</si>
  <si>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</si>
  <si>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</si>
  <si>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</si>
  <si>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</si>
  <si>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</si>
  <si>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</si>
  <si>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</si>
  <si>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</si>
  <si>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</si>
  <si>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</si>
  <si>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</si>
  <si>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</si>
  <si>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</si>
  <si>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</si>
  <si>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</si>
  <si>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</si>
  <si>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</si>
  <si>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</si>
  <si>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</si>
  <si>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</si>
  <si>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</si>
  <si>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</si>
  <si>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</si>
  <si>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</si>
  <si>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</si>
  <si>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</si>
  <si>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</si>
  <si>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</si>
  <si>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</si>
  <si>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</si>
  <si>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</si>
  <si>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</si>
  <si>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</si>
  <si>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</si>
  <si>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</si>
  <si>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</si>
  <si>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</si>
  <si>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</si>
  <si>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</si>
  <si>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</si>
  <si>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</si>
  <si>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</si>
  <si>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</si>
  <si>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</si>
  <si>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</si>
  <si>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</si>
  <si>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</si>
  <si>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</si>
  <si>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</si>
  <si>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</si>
  <si>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</si>
  <si>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</si>
  <si>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</si>
  <si>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</si>
  <si>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</si>
  <si>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</si>
  <si>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</si>
  <si>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</si>
  <si>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</si>
  <si>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</si>
  <si>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</si>
  <si>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</si>
  <si>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</si>
  <si>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</si>
  <si>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</si>
  <si>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</si>
  <si>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</si>
  <si>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</si>
  <si>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</si>
  <si>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</si>
  <si>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</si>
  <si>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</si>
  <si>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</si>
  <si>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</si>
  <si>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</si>
  <si>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</si>
  <si>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</si>
  <si>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</si>
  <si>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</si>
  <si>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</si>
  <si>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</si>
  <si>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</si>
  <si>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</si>
  <si>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</si>
  <si>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</si>
  <si>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</si>
  <si>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</si>
  <si>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</si>
  <si>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</si>
  <si>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</si>
  <si>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</si>
  <si>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</si>
  <si>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</si>
  <si>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</si>
  <si>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</si>
  <si>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</si>
  <si>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</si>
  <si>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</si>
  <si>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</si>
  <si>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</si>
  <si>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</si>
  <si>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</si>
  <si>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</si>
  <si>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</si>
  <si>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</si>
  <si>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</si>
  <si>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</si>
  <si>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</si>
  <si>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</si>
  <si>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</si>
  <si>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</si>
  <si>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</si>
  <si>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</si>
  <si>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</si>
  <si>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</si>
  <si>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</si>
  <si>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</si>
  <si>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</si>
  <si>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</si>
  <si>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</si>
  <si>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</si>
  <si>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</si>
  <si>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</si>
  <si>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</si>
  <si>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</si>
  <si>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</si>
  <si>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</si>
  <si>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</si>
  <si>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</si>
  <si>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</si>
  <si>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</si>
  <si>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</si>
  <si>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</si>
  <si>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</si>
  <si>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</si>
  <si>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</si>
  <si>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</si>
  <si>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</si>
  <si>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</si>
  <si>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</si>
  <si>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</si>
  <si>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</si>
  <si>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</si>
  <si>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</si>
  <si>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</si>
  <si>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</si>
  <si>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</si>
  <si>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</si>
  <si>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</si>
  <si>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</si>
  <si>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</si>
  <si>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</si>
  <si>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</si>
  <si>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</si>
  <si>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</si>
  <si>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</si>
  <si>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</si>
  <si>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</si>
  <si>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</si>
  <si>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</si>
  <si>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</si>
  <si>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</si>
  <si>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</si>
  <si>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</si>
  <si>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</si>
  <si>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</si>
  <si>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</si>
  <si>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</si>
  <si>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</si>
  <si>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</si>
  <si>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</si>
  <si>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</si>
  <si>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</si>
  <si>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</si>
  <si>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</si>
  <si>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</si>
  <si>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</si>
  <si>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</si>
  <si>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</si>
  <si>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</si>
  <si>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</si>
  <si>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</si>
  <si>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</si>
  <si>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</si>
  <si>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</si>
  <si>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</si>
  <si>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</si>
  <si>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</si>
  <si>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</si>
  <si>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</si>
  <si>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</si>
  <si>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</si>
  <si>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</si>
  <si>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</si>
  <si>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</si>
  <si>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</si>
  <si>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</si>
  <si>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</si>
  <si>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</si>
  <si>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</si>
  <si>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</si>
  <si>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</si>
  <si>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</si>
  <si>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</si>
  <si>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</si>
  <si>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</si>
  <si>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</si>
  <si>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</si>
  <si>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</si>
  <si>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</si>
  <si>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</si>
  <si>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</si>
  <si>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</si>
  <si>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</si>
  <si>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</si>
  <si>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</si>
  <si>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</si>
  <si>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</si>
  <si>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</si>
  <si>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</si>
  <si>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</si>
  <si>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</si>
  <si>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</si>
  <si>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</si>
  <si>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</si>
  <si>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</si>
  <si>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</si>
  <si>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</si>
  <si>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</si>
  <si>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</si>
  <si>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</si>
  <si>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</si>
  <si>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</si>
  <si>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</si>
  <si>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</si>
  <si>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</si>
  <si>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</si>
  <si>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</si>
  <si>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</si>
  <si>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</si>
  <si>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</si>
  <si>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</si>
  <si>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</si>
  <si>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</si>
  <si>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</si>
  <si>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</si>
  <si>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</si>
  <si>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</si>
  <si>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</si>
  <si>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</si>
  <si>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</si>
  <si>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</si>
  <si>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</si>
  <si>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</si>
  <si>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</si>
  <si>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</si>
  <si>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</si>
  <si>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</si>
  <si>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</si>
  <si>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</si>
  <si>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</si>
  <si>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</si>
  <si>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</si>
  <si>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</si>
  <si>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</si>
  <si>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</si>
  <si>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</si>
  <si>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</si>
  <si>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</si>
  <si>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</si>
  <si>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</si>
  <si>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</si>
  <si>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</si>
  <si>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</si>
  <si>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</si>
  <si>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</si>
  <si>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</si>
  <si>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</si>
  <si>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</si>
  <si>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</si>
  <si>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</si>
  <si>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</si>
  <si>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</si>
  <si>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</si>
  <si>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</si>
  <si>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</si>
  <si>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</si>
  <si>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</si>
  <si>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</si>
  <si>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</si>
  <si>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</si>
  <si>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</si>
  <si>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</si>
  <si>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</si>
  <si>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</si>
  <si>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</si>
  <si>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</si>
  <si>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</si>
  <si>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</si>
  <si>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</si>
  <si>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</si>
  <si>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</si>
  <si>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</si>
  <si>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</si>
  <si>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</si>
  <si>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</si>
  <si>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</si>
  <si>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</si>
  <si>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</si>
  <si>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</si>
  <si>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</si>
  <si>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</si>
  <si>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</si>
  <si>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</si>
  <si>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</si>
  <si>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</si>
  <si>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</si>
  <si>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</si>
  <si>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</si>
  <si>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</si>
  <si>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</si>
  <si>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</si>
  <si>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</si>
  <si>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</si>
  <si>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</si>
  <si>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</si>
  <si>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</si>
  <si>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</si>
  <si>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</si>
  <si>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</si>
  <si>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</si>
  <si>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</si>
  <si>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</si>
  <si>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</si>
  <si>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</si>
  <si>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</si>
  <si>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</si>
  <si>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</si>
  <si>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</si>
  <si>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</si>
  <si>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</si>
  <si>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</si>
  <si>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</si>
  <si>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</si>
  <si>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</si>
  <si>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</si>
  <si>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</si>
  <si>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</si>
  <si>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</si>
  <si>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</si>
  <si>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</si>
  <si>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</si>
  <si>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</si>
  <si>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</si>
  <si>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</si>
  <si>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</si>
  <si>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</si>
  <si>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</si>
  <si>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</si>
  <si>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</si>
  <si>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</si>
  <si>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</si>
  <si>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</si>
  <si>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</si>
  <si>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</si>
  <si>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</si>
  <si>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</si>
  <si>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</si>
  <si>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</si>
  <si>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</si>
  <si>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</si>
  <si>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</si>
  <si>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</si>
  <si>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</si>
  <si>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</si>
  <si>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</si>
  <si>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</si>
  <si>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</si>
  <si>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</si>
  <si>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</si>
  <si>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</si>
  <si>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</si>
  <si>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</si>
  <si>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</si>
  <si>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</si>
  <si>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</si>
  <si>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</si>
  <si>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</si>
  <si>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</si>
  <si>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</si>
  <si>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</si>
  <si>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</si>
  <si>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</si>
  <si>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</si>
  <si>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</si>
  <si>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</si>
  <si>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</si>
  <si>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</si>
  <si>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</si>
  <si>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</si>
  <si>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</si>
  <si>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</si>
  <si>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</si>
  <si>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</si>
  <si>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</si>
  <si>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</si>
  <si>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</si>
  <si>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</si>
  <si>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</si>
  <si>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</si>
  <si>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</si>
  <si>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</si>
  <si>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</si>
  <si>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</si>
  <si>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</si>
  <si>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</si>
  <si>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</si>
  <si>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</si>
  <si>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</si>
  <si>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</si>
  <si>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</si>
  <si>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</si>
  <si>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</si>
  <si>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</si>
  <si>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</si>
  <si>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</si>
  <si>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</si>
  <si>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</si>
  <si>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</si>
  <si>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</si>
  <si>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</si>
  <si>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</si>
  <si>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</si>
  <si>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</si>
  <si>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</si>
  <si>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</si>
  <si>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</si>
  <si>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</si>
  <si>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</si>
  <si>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</si>
  <si>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</si>
  <si>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</si>
  <si>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</si>
  <si>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</si>
  <si>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</si>
  <si>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</si>
  <si>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</si>
  <si>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</si>
  <si>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</si>
  <si>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</si>
  <si>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</si>
  <si>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</si>
  <si>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</si>
  <si>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</si>
  <si>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</si>
  <si>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</si>
  <si>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</si>
  <si>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</si>
  <si>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</si>
  <si>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</si>
  <si>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</si>
  <si>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</si>
  <si>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</si>
  <si>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</si>
  <si>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</si>
  <si>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</si>
  <si>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</si>
  <si>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</si>
  <si>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</si>
  <si>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</si>
  <si>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</si>
  <si>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</si>
  <si>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</si>
  <si>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</si>
  <si>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</si>
  <si>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</si>
  <si>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</si>
  <si>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</si>
  <si>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</si>
  <si>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</si>
  <si>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</si>
  <si>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</si>
  <si>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</si>
  <si>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</si>
  <si>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</si>
  <si>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</si>
  <si>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</si>
  <si>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</si>
  <si>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</si>
  <si>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</si>
  <si>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</si>
  <si>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</si>
  <si>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</si>
  <si>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</si>
  <si>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</si>
  <si>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</si>
  <si>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</si>
  <si>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</si>
  <si>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</si>
  <si>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</si>
  <si>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</si>
  <si>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</si>
  <si>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</si>
  <si>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</si>
  <si>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</si>
  <si>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</si>
  <si>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</si>
  <si>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</si>
  <si>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</si>
  <si>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</si>
  <si>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</si>
  <si>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</si>
  <si>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</si>
  <si>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</si>
  <si>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</si>
  <si>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</si>
  <si>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</si>
  <si>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</si>
  <si>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</si>
  <si>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</si>
  <si>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</si>
  <si>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</si>
  <si>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</si>
  <si>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</si>
  <si>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</si>
  <si>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</si>
  <si>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</si>
  <si>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</si>
  <si>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</si>
  <si>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</si>
  <si>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</si>
  <si>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</si>
  <si>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</si>
  <si>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</si>
  <si>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</si>
  <si>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</si>
  <si>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</si>
  <si>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</si>
  <si>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</si>
  <si>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</si>
  <si>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</si>
  <si>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</si>
  <si>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</si>
  <si>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</si>
  <si>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</si>
  <si>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</si>
  <si>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</si>
  <si>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</si>
  <si>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</si>
  <si>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</si>
  <si>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</si>
  <si>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</si>
  <si>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</si>
  <si>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</si>
  <si>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</si>
  <si>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</si>
  <si>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</si>
  <si>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</si>
  <si>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</si>
  <si>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</si>
  <si>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</si>
  <si>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</si>
  <si>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</si>
  <si>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</si>
  <si>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</si>
  <si>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</si>
  <si>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</si>
  <si>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</si>
  <si>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</si>
  <si>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</si>
  <si>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</si>
  <si>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</si>
  <si>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</si>
  <si>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</si>
  <si>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</si>
  <si>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</si>
  <si>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</si>
  <si>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</si>
  <si>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</si>
  <si>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</si>
  <si>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</si>
  <si>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</si>
  <si>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</si>
  <si>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</si>
  <si>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</si>
  <si>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</si>
  <si>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</si>
  <si>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</si>
  <si>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</si>
  <si>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</si>
  <si>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</si>
  <si>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</si>
  <si>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</si>
  <si>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</si>
  <si>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</si>
  <si>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</si>
  <si>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</si>
  <si>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</si>
  <si>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</si>
  <si>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</si>
  <si>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</si>
  <si>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</si>
  <si>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</si>
  <si>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</si>
  <si>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</si>
  <si>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</si>
  <si>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</si>
  <si>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</si>
  <si>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</si>
  <si>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</si>
  <si>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</si>
  <si>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</si>
  <si>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</si>
  <si>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</si>
  <si>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</si>
  <si>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</si>
  <si>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</si>
  <si>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</si>
  <si>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</si>
  <si>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</si>
  <si>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</si>
  <si>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</si>
  <si>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</si>
  <si>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</si>
  <si>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</si>
  <si>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</si>
  <si>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</si>
  <si>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</si>
  <si>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</si>
  <si>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</si>
  <si>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</si>
  <si>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</si>
  <si>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</si>
  <si>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</si>
  <si>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</si>
  <si>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</si>
  <si>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</si>
  <si>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</si>
  <si>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</si>
  <si>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</si>
  <si>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</si>
  <si>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</si>
  <si>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</si>
  <si>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</si>
  <si>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</si>
  <si>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</si>
  <si>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</si>
  <si>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</si>
  <si>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</si>
  <si>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</si>
  <si>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</si>
  <si>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</si>
  <si>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</si>
  <si>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</si>
  <si>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</si>
  <si>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</si>
  <si>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</si>
  <si>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</si>
  <si>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</si>
  <si>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</si>
  <si>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</si>
  <si>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</si>
  <si>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</si>
  <si>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</si>
  <si>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</si>
  <si>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</si>
  <si>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</si>
  <si>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</si>
  <si>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</si>
  <si>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</si>
  <si>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</si>
  <si>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</si>
  <si>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</si>
  <si>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</si>
  <si>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</si>
  <si>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</si>
  <si>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</si>
  <si>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</si>
  <si>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</si>
  <si>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</si>
  <si>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</si>
  <si>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</si>
  <si>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</si>
  <si>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</si>
  <si>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</si>
  <si>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</si>
  <si>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</si>
  <si>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</si>
  <si>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</si>
  <si>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</si>
  <si>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</si>
  <si>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</si>
  <si>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</si>
  <si>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</si>
  <si>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</si>
  <si>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</si>
  <si>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</si>
  <si>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</si>
  <si>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</si>
  <si>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</si>
  <si>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</si>
  <si>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</si>
  <si>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</si>
  <si>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</si>
  <si>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</si>
  <si>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</si>
  <si>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</si>
  <si>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</si>
  <si>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</si>
  <si>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</si>
  <si>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</si>
  <si>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</si>
  <si>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</si>
  <si>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</si>
  <si>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</si>
  <si>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</si>
  <si>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</si>
  <si>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</si>
  <si>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</si>
  <si>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</si>
  <si>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</si>
  <si>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</si>
  <si>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</si>
  <si>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</si>
  <si>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</si>
  <si>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</si>
  <si>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</si>
  <si>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</si>
  <si>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</si>
  <si>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</si>
  <si>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</si>
  <si>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</si>
  <si>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</si>
  <si>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</si>
  <si>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</si>
  <si>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</si>
  <si>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</si>
  <si>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</si>
  <si>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</si>
  <si>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</si>
  <si>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</si>
  <si>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</si>
  <si>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</si>
  <si>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</si>
  <si>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</si>
  <si>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</si>
  <si>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</si>
  <si>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</si>
  <si>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</si>
  <si>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</si>
  <si>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</si>
  <si>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</si>
  <si>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</si>
  <si>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</si>
  <si>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</si>
  <si>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</si>
  <si>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</si>
  <si>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</si>
  <si>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</si>
  <si>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</si>
  <si>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</si>
  <si>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</si>
  <si>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</si>
  <si>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</si>
  <si>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</si>
  <si>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</si>
  <si>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</si>
  <si>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</si>
  <si>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</si>
  <si>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</si>
  <si>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</si>
  <si>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</si>
  <si>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</si>
  <si>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</si>
  <si>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</si>
  <si>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</si>
  <si>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</si>
  <si>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</si>
  <si>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</si>
  <si>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</si>
  <si>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</si>
  <si>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</si>
  <si>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</si>
  <si>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</si>
  <si>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</si>
  <si>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</si>
  <si>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</si>
  <si>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</si>
  <si>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</si>
  <si>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</si>
  <si>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</si>
  <si>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</si>
  <si>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</si>
  <si>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</si>
  <si>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</si>
  <si>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</si>
  <si>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</si>
  <si>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</si>
  <si>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</si>
  <si>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</si>
  <si>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</si>
  <si>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</si>
  <si>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</si>
  <si>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</si>
  <si>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</si>
  <si>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</si>
  <si>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</si>
  <si>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</si>
  <si>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</si>
  <si>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</si>
  <si>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</si>
  <si>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</si>
  <si>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</si>
  <si>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</si>
  <si>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</si>
  <si>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</si>
  <si>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</si>
  <si>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</si>
  <si>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</si>
  <si>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</si>
  <si>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</si>
  <si>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</si>
  <si>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</si>
  <si>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</si>
  <si>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</si>
  <si>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</si>
  <si>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</si>
  <si>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</si>
  <si>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</si>
  <si>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</si>
  <si>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</si>
  <si>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</si>
  <si>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</si>
  <si>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</si>
  <si>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</si>
  <si>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</si>
  <si>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</si>
  <si>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</si>
  <si>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</si>
  <si>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</si>
  <si>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</si>
  <si>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</si>
  <si>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</si>
  <si>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</si>
  <si>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</si>
  <si>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</si>
  <si>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</si>
  <si>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</si>
  <si>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</si>
  <si>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</si>
  <si>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</si>
  <si>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</si>
  <si>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</si>
  <si>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</si>
  <si>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</si>
  <si>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</si>
  <si>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</si>
  <si>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</si>
  <si>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</si>
  <si>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</si>
  <si>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</si>
  <si>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</si>
  <si>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</si>
  <si>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</si>
  <si>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</si>
  <si>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</si>
  <si>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</si>
  <si>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</si>
  <si>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</si>
  <si>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</si>
  <si>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</si>
  <si>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</si>
  <si>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</si>
  <si>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</si>
  <si>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</si>
  <si>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</si>
  <si>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</si>
  <si>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</si>
  <si>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</si>
  <si>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</si>
  <si>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</si>
  <si>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</si>
  <si>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</si>
  <si>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</si>
  <si>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</si>
  <si>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</si>
  <si>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</si>
  <si>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</si>
  <si>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</si>
  <si>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</si>
  <si>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</si>
  <si>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</si>
  <si>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</si>
  <si>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</si>
  <si>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</si>
  <si>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</si>
  <si>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</si>
  <si>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</si>
  <si>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</si>
  <si>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</si>
  <si>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</si>
  <si>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</si>
  <si>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</si>
  <si>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</si>
  <si>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</si>
  <si>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</si>
  <si>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</si>
  <si>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</si>
  <si>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</si>
  <si>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</si>
  <si>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</si>
  <si>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</si>
  <si>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</si>
  <si>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</si>
  <si>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</si>
  <si>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</si>
  <si>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</si>
  <si>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</si>
  <si>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</si>
  <si>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</si>
  <si>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</si>
  <si>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</si>
  <si>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</si>
  <si>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</si>
  <si>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</si>
  <si>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</si>
  <si>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</si>
  <si>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</si>
  <si>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</si>
  <si>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</si>
  <si>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</si>
  <si>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</si>
  <si>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</si>
  <si>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</si>
  <si>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</si>
  <si>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</si>
  <si>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</si>
  <si>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</si>
  <si>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</si>
  <si>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</si>
  <si>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</si>
  <si>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</si>
  <si>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</si>
  <si>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</si>
  <si>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</si>
  <si>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</si>
  <si>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</si>
  <si>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</si>
  <si>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</si>
  <si>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</si>
  <si>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</si>
  <si>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</si>
  <si>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</si>
  <si>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</si>
  <si>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</si>
  <si>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</si>
  <si>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</si>
  <si>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</si>
  <si>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</si>
  <si>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</si>
  <si>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</si>
  <si>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</si>
  <si>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</si>
  <si>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</si>
  <si>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</si>
  <si>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</si>
  <si>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</si>
  <si>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</si>
  <si>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</si>
  <si>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</si>
  <si>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</si>
  <si>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</si>
  <si>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</si>
  <si>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</si>
  <si>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</si>
  <si>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</si>
  <si>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</si>
  <si>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</si>
  <si>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</si>
  <si>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</si>
  <si>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</si>
  <si>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</si>
  <si>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</si>
  <si>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</si>
  <si>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</si>
  <si>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</si>
  <si>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</si>
  <si>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</si>
  <si>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</si>
  <si>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</si>
  <si>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</si>
  <si>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</si>
  <si>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</si>
  <si>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</si>
  <si>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</si>
  <si>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</si>
  <si>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</si>
  <si>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</si>
  <si>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</si>
  <si>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</si>
  <si>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</si>
  <si>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</si>
  <si>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</si>
  <si>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</si>
  <si>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</si>
  <si>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</si>
  <si>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</si>
  <si>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</si>
  <si>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</si>
  <si>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</si>
  <si>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</si>
  <si>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</si>
  <si>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</si>
  <si>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</si>
  <si>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</si>
  <si>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</si>
  <si>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</si>
  <si>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</si>
  <si>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</si>
  <si>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</si>
  <si>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</si>
  <si>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</si>
  <si>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</si>
  <si>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</si>
  <si>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</si>
  <si>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</si>
  <si>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</si>
  <si>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</si>
  <si>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</si>
  <si>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</si>
  <si>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</si>
  <si>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</si>
  <si>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</si>
  <si>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</si>
  <si>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</si>
  <si>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</si>
  <si>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</si>
  <si>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</si>
  <si>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</si>
  <si>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</si>
  <si>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</si>
  <si>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</si>
  <si>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</si>
  <si>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</si>
  <si>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</si>
  <si>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</si>
  <si>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</si>
  <si>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</si>
  <si>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</si>
  <si>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</si>
  <si>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</si>
  <si>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</si>
  <si>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</si>
  <si>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</si>
  <si>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</si>
  <si>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</si>
  <si>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</si>
  <si>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</si>
  <si>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</si>
  <si>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</si>
  <si>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</si>
  <si>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</si>
  <si>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</si>
  <si>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</si>
  <si>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</si>
  <si>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</si>
  <si>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</si>
  <si>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</si>
  <si>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</si>
  <si>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</si>
  <si>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</si>
  <si>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</si>
  <si>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</si>
  <si>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</si>
  <si>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</si>
  <si>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</si>
  <si>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</si>
  <si>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</si>
  <si>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</si>
  <si>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</si>
  <si>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</si>
  <si>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</si>
  <si>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</si>
  <si>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</si>
  <si>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</si>
  <si>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</si>
  <si>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</si>
  <si>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</si>
  <si>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</si>
  <si>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</si>
  <si>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</si>
  <si>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</si>
  <si>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</si>
  <si>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</si>
  <si>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</si>
  <si>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</si>
  <si>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</si>
  <si>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</si>
  <si>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</si>
  <si>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</si>
  <si>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</si>
  <si>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</si>
  <si>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</si>
  <si>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</si>
  <si>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</si>
  <si>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</si>
  <si>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</si>
  <si>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</si>
  <si>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</si>
  <si>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</si>
  <si>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</si>
  <si>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</si>
  <si>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</si>
  <si>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</si>
  <si>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</si>
  <si>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</si>
  <si>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</si>
  <si>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</si>
  <si>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</si>
  <si>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</si>
  <si>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</si>
  <si>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</si>
  <si>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</si>
  <si>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</si>
  <si>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</si>
  <si>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</si>
  <si>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</si>
  <si>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</si>
  <si>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</si>
  <si>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</si>
  <si>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</si>
  <si>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</si>
  <si>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</si>
  <si>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</si>
  <si>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</si>
  <si>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</si>
  <si>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</si>
  <si>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</si>
  <si>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</si>
  <si>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</si>
  <si>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</si>
  <si>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</si>
  <si>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</si>
  <si>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</si>
  <si>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</si>
  <si>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</si>
  <si>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</si>
  <si>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</si>
  <si>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</si>
  <si>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</si>
  <si>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</si>
  <si>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</si>
  <si>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</si>
  <si>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</si>
  <si>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</si>
  <si>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</si>
  <si>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</si>
  <si>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</si>
  <si>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</si>
  <si>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</si>
  <si>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</si>
  <si>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</si>
  <si>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</si>
  <si>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</si>
  <si>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</si>
  <si>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</si>
  <si>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</si>
  <si>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</si>
  <si>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</si>
  <si>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</si>
  <si>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</si>
  <si>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</si>
  <si>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</si>
  <si>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</si>
  <si>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</si>
  <si>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</si>
  <si>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</si>
  <si>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</si>
  <si>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</si>
  <si>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</si>
  <si>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</si>
  <si>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</si>
  <si>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</si>
  <si>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</si>
  <si>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</si>
  <si>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</si>
  <si>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</si>
  <si>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</si>
  <si>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</si>
  <si>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</si>
  <si>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</si>
  <si>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</si>
  <si>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</si>
  <si>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</si>
  <si>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</si>
  <si>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</si>
  <si>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</si>
  <si>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</si>
  <si>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</si>
  <si>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</si>
  <si>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</si>
  <si>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</si>
  <si>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</si>
  <si>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</si>
  <si>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</si>
  <si>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</si>
  <si>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</si>
  <si>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</si>
  <si>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</si>
  <si>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</si>
  <si>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</si>
  <si>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</si>
  <si>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</si>
  <si>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</si>
  <si>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</si>
  <si>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</si>
  <si>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</si>
  <si>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</si>
  <si>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</si>
  <si>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</si>
  <si>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</si>
  <si>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</si>
  <si>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</si>
  <si>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</si>
  <si>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</si>
  <si>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</si>
  <si>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</si>
  <si>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</si>
  <si>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</si>
  <si>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</si>
  <si>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</si>
  <si>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</si>
  <si>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</si>
  <si>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</si>
  <si>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</si>
  <si>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</si>
  <si>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</si>
  <si>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</si>
  <si>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</si>
  <si>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</si>
  <si>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</si>
  <si>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</si>
  <si>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</si>
  <si>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</si>
  <si>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</si>
  <si>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</si>
  <si>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</si>
  <si>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</si>
  <si>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</si>
  <si>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</si>
  <si>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</si>
  <si>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</si>
  <si>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</si>
  <si>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</si>
  <si>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</si>
  <si>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</si>
  <si>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</si>
  <si>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</si>
  <si>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</si>
  <si>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</si>
  <si>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</si>
  <si>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</si>
  <si>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</si>
  <si>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</si>
  <si>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</si>
  <si>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</si>
  <si>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</si>
  <si>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</si>
  <si>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</si>
  <si>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</si>
  <si>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</si>
  <si>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</si>
  <si>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</si>
  <si>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</si>
  <si>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</si>
  <si>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</si>
  <si>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</si>
  <si>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</si>
  <si>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</si>
  <si>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</si>
  <si>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</si>
  <si>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</si>
  <si>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</si>
  <si>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</si>
  <si>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</si>
  <si>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</si>
  <si>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</si>
  <si>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</si>
  <si>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</si>
  <si>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</si>
  <si>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</si>
  <si>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</si>
  <si>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</si>
  <si>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</si>
  <si>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</si>
  <si>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</si>
  <si>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</si>
  <si>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</si>
  <si>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</si>
  <si>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</si>
  <si>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</si>
  <si>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</si>
  <si>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</si>
  <si>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</si>
  <si>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</si>
  <si>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</si>
  <si>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</si>
  <si>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</si>
  <si>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</si>
  <si>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</si>
  <si>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</si>
  <si>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</si>
  <si>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</si>
  <si>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</si>
  <si>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</si>
  <si>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</si>
  <si>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</si>
  <si>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</si>
  <si>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</si>
  <si>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</si>
  <si>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</si>
  <si>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</si>
  <si>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</si>
  <si>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</si>
  <si>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</si>
  <si>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</si>
  <si>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</si>
  <si>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</si>
  <si>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</si>
  <si>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</si>
  <si>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</si>
  <si>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</si>
  <si>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</si>
  <si>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</si>
  <si>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</si>
  <si>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</si>
  <si>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</si>
  <si>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</si>
  <si>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</si>
  <si>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</si>
  <si>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</si>
  <si>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</si>
  <si>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</si>
  <si>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</si>
  <si>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</si>
  <si>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</si>
  <si>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</si>
  <si>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</si>
  <si>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</si>
  <si>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</si>
  <si>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</si>
  <si>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</si>
  <si>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</si>
  <si>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</si>
  <si>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</si>
  <si>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</si>
  <si>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</si>
  <si>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</si>
  <si>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</si>
  <si>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</si>
  <si>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</si>
  <si>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</si>
  <si>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</si>
  <si>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</si>
  <si>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</si>
  <si>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</si>
  <si>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</si>
  <si>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</si>
  <si>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</si>
  <si>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</si>
  <si>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</si>
  <si>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</si>
  <si>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</si>
  <si>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</si>
  <si>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</si>
  <si>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</si>
  <si>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</si>
  <si>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</si>
  <si>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</si>
  <si>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</si>
  <si>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</si>
  <si>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</si>
  <si>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</si>
  <si>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</si>
  <si>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</si>
  <si>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</si>
  <si>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</si>
  <si>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</si>
  <si>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</si>
  <si>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</si>
  <si>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</si>
  <si>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</si>
  <si>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</si>
  <si>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</si>
  <si>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</si>
  <si>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</si>
  <si>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</si>
  <si>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</si>
  <si>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</si>
  <si>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</si>
  <si>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</si>
  <si>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</si>
  <si>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</si>
  <si>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</si>
  <si>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</si>
  <si>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</si>
  <si>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</si>
  <si>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</si>
  <si>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</si>
  <si>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</si>
  <si>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</si>
  <si>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</si>
  <si>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</si>
  <si>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</si>
  <si>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</si>
  <si>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</si>
  <si>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</si>
  <si>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</si>
  <si>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</si>
  <si>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</si>
  <si>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</si>
  <si>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</si>
  <si>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</si>
  <si>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</si>
  <si>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</si>
  <si>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</si>
  <si>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</si>
  <si>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</si>
  <si>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</si>
  <si>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</si>
  <si>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</si>
  <si>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</si>
  <si>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</si>
  <si>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</si>
  <si>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</si>
  <si>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</si>
  <si>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</si>
  <si>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</si>
  <si>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</si>
  <si>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</si>
  <si>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</si>
  <si>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</si>
  <si>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</si>
  <si>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</si>
  <si>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</si>
  <si>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</si>
  <si>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</si>
  <si>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</si>
  <si>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</si>
  <si>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</si>
  <si>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</si>
  <si>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</si>
  <si>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</si>
  <si>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</si>
  <si>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</si>
  <si>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</si>
  <si>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</si>
  <si>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</si>
  <si>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</si>
  <si>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</si>
  <si>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</si>
  <si>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</si>
  <si>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</si>
  <si>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</si>
  <si>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</si>
  <si>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</si>
  <si>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</si>
  <si>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</si>
  <si>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</si>
  <si>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</si>
  <si>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</si>
  <si>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</si>
  <si>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</si>
  <si>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</si>
  <si>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</si>
  <si>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</si>
  <si>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</si>
  <si>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</si>
  <si>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</si>
  <si>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</si>
  <si>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</si>
  <si>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</si>
  <si>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</si>
  <si>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</si>
  <si>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</si>
  <si>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</si>
  <si>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</si>
  <si>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</si>
  <si>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</si>
  <si>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</si>
  <si>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</si>
  <si>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</si>
  <si>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</si>
  <si>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</si>
  <si>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</si>
  <si>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</si>
  <si>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</si>
  <si>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</si>
  <si>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</si>
  <si>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</si>
  <si>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</si>
  <si>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</si>
  <si>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</si>
  <si>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</si>
  <si>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</si>
  <si>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</si>
  <si>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</si>
  <si>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</si>
  <si>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</si>
  <si>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</si>
  <si>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</si>
  <si>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</si>
  <si>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</si>
  <si>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</si>
  <si>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</si>
  <si>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</si>
  <si>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</si>
  <si>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</si>
  <si>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</si>
  <si>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</si>
  <si>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</si>
  <si>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</si>
  <si>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</si>
  <si>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</si>
  <si>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</si>
  <si>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</si>
  <si>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</si>
  <si>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</si>
  <si>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</si>
  <si>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</si>
  <si>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</si>
  <si>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</si>
  <si>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</si>
  <si>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</si>
  <si>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</si>
  <si>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</si>
  <si>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</si>
  <si>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</si>
  <si>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</si>
  <si>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</si>
  <si>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</si>
  <si>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</si>
  <si>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</si>
  <si>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</si>
  <si>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</si>
  <si>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</si>
  <si>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</si>
  <si>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</si>
  <si>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</si>
  <si>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</si>
  <si>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</si>
  <si>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</si>
  <si>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</si>
  <si>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</si>
  <si>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</si>
  <si>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</si>
  <si>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</si>
  <si>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</si>
  <si>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</si>
  <si>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</si>
  <si>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</si>
  <si>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</si>
  <si>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</si>
  <si>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</si>
  <si>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</si>
  <si>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</si>
  <si>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</si>
  <si>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</si>
  <si>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</si>
  <si>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</si>
  <si>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</si>
  <si>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</si>
  <si>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</si>
  <si>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</si>
  <si>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</si>
  <si>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</si>
  <si>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</si>
  <si>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</si>
  <si>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</si>
  <si>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</si>
  <si>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</si>
  <si>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</si>
  <si>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</si>
  <si>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</si>
  <si>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</si>
  <si>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</si>
  <si>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</si>
  <si>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</si>
  <si>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</si>
  <si>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</si>
  <si>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</si>
  <si>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</si>
  <si>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</si>
  <si>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</si>
  <si>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</si>
  <si>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</si>
  <si>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</si>
  <si>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</si>
  <si>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</si>
  <si>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</si>
  <si>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</si>
  <si>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</si>
  <si>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</si>
  <si>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</si>
  <si>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</si>
  <si>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</si>
  <si>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</si>
  <si>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</si>
  <si>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</si>
  <si>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</si>
  <si>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</si>
  <si>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</si>
  <si>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</si>
  <si>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</si>
  <si>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</si>
  <si>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</si>
  <si>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</si>
  <si>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</si>
  <si>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</si>
  <si>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</si>
  <si>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</si>
  <si>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</si>
  <si>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</si>
  <si>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</si>
  <si>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</si>
  <si>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</si>
  <si>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</si>
  <si>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</si>
  <si>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</si>
  <si>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</si>
  <si>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</si>
  <si>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</si>
  <si>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</si>
  <si>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</si>
  <si>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</si>
  <si>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</si>
  <si>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</si>
  <si>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</si>
  <si>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</si>
  <si>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</si>
  <si>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</si>
  <si>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</si>
  <si>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</si>
  <si>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</si>
  <si>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</si>
  <si>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</si>
  <si>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</si>
  <si>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</si>
  <si>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</si>
  <si>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</si>
  <si>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</si>
  <si>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</si>
  <si>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</si>
  <si>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</si>
  <si>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</si>
  <si>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</si>
  <si>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</si>
  <si>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</si>
  <si>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</si>
  <si>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</si>
  <si>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</si>
  <si>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</si>
  <si>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</si>
  <si>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</si>
  <si>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</si>
  <si>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</si>
  <si>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</si>
  <si>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</si>
  <si>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</si>
  <si>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</si>
  <si>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</si>
  <si>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</si>
  <si>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</si>
  <si>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</si>
  <si>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</si>
  <si>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</si>
  <si>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</si>
  <si>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</si>
  <si>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</si>
  <si>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</si>
  <si>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</si>
  <si>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</si>
  <si>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</si>
  <si>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</si>
  <si>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</si>
  <si>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</si>
  <si>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</si>
  <si>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</si>
  <si>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</si>
  <si>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</si>
  <si>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</si>
  <si>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</si>
  <si>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</si>
  <si>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</si>
  <si>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</si>
  <si>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</si>
  <si>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</si>
  <si>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</si>
  <si>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</si>
  <si>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</si>
  <si>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</si>
  <si>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</si>
  <si>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</si>
  <si>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</si>
  <si>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</si>
  <si>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</si>
  <si>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</si>
  <si>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</si>
  <si>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</si>
  <si>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</si>
  <si>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</si>
  <si>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</si>
  <si>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</si>
  <si>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</si>
  <si>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</si>
  <si>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</si>
  <si>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</si>
  <si>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</si>
  <si>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</si>
  <si>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</si>
  <si>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</si>
  <si>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</si>
  <si>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</si>
  <si>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</si>
  <si>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</si>
  <si>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</si>
  <si>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</si>
  <si>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</si>
  <si>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</si>
  <si>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</si>
  <si>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</si>
  <si>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</si>
  <si>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</si>
  <si>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</si>
  <si>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</si>
  <si>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</si>
  <si>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</si>
  <si>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</si>
  <si>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</si>
  <si>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</si>
  <si>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</si>
  <si>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</si>
  <si>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</si>
  <si>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</si>
  <si>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</si>
  <si>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</si>
  <si>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</si>
  <si>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</si>
  <si>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</si>
  <si>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</si>
  <si>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</si>
  <si>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</si>
  <si>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</si>
  <si>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</si>
  <si>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</si>
  <si>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</si>
  <si>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</si>
  <si>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</si>
  <si>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</si>
  <si>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</si>
  <si>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</si>
  <si>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</si>
  <si>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</si>
  <si>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</si>
  <si>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</si>
  <si>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</si>
  <si>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</si>
  <si>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</si>
  <si>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</si>
  <si>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</si>
  <si>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</si>
  <si>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</si>
  <si>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</si>
  <si>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</si>
  <si>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</si>
  <si>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</si>
  <si>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</si>
  <si>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</si>
  <si>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</si>
  <si>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</si>
  <si>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</si>
  <si>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</si>
  <si>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</si>
  <si>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</si>
  <si>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</si>
  <si>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</si>
  <si>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</si>
  <si>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</si>
  <si>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</si>
  <si>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</si>
  <si>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</si>
  <si>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</si>
  <si>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</si>
  <si>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</si>
  <si>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</si>
  <si>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</si>
  <si>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</si>
  <si>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</si>
  <si>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</si>
  <si>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</si>
  <si>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</si>
  <si>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</si>
  <si>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</si>
  <si>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</si>
  <si>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</si>
  <si>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</si>
  <si>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</si>
  <si>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</si>
  <si>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</si>
  <si>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</si>
  <si>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</si>
  <si>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</si>
  <si>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</si>
  <si>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</si>
  <si>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</si>
  <si>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</si>
  <si>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</si>
  <si>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</si>
  <si>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</si>
  <si>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</si>
  <si>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</si>
  <si>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</si>
  <si>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</si>
  <si>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</si>
  <si>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</si>
  <si>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</si>
  <si>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</si>
  <si>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</si>
  <si>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</si>
  <si>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</si>
  <si>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</si>
  <si>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</si>
  <si>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</si>
  <si>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</si>
  <si>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</si>
  <si>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</si>
  <si>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</si>
  <si>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</si>
  <si>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</si>
  <si>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</si>
  <si>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</si>
  <si>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</si>
  <si>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</si>
  <si>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</si>
  <si>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</si>
  <si>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</si>
  <si>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</si>
  <si>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</si>
  <si>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</si>
  <si>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</si>
  <si>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</si>
  <si>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</si>
  <si>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</si>
  <si>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</si>
  <si>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</si>
  <si>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</si>
  <si>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</si>
  <si>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</si>
  <si>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</si>
  <si>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</si>
  <si>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</si>
  <si>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</si>
  <si>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</si>
  <si>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</si>
  <si>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</si>
  <si>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</si>
  <si>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</si>
  <si>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</si>
  <si>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</si>
  <si>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</si>
  <si>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</si>
  <si>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</si>
  <si>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</si>
  <si>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</si>
  <si>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</si>
  <si>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</si>
  <si>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</si>
  <si>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</si>
  <si>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</si>
  <si>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</si>
  <si>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</si>
  <si>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</si>
  <si>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</si>
  <si>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</si>
  <si>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</si>
  <si>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</si>
  <si>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</si>
  <si>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</si>
  <si>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</si>
  <si>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</si>
  <si>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</si>
  <si>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</si>
  <si>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</si>
  <si>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</si>
  <si>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</si>
  <si>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</si>
  <si>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</si>
  <si>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</si>
  <si>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</si>
  <si>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</si>
  <si>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</si>
  <si>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</si>
  <si>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</si>
  <si>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</si>
  <si>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</si>
  <si>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</si>
  <si>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</si>
  <si>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</si>
  <si>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</si>
  <si>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</si>
  <si>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</si>
  <si>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</si>
  <si>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</si>
  <si>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</si>
  <si>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</si>
  <si>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</si>
  <si>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</si>
  <si>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</si>
  <si>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</si>
  <si>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</si>
  <si>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</si>
  <si>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</si>
  <si>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</si>
  <si>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</si>
  <si>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</si>
  <si>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</si>
  <si>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</si>
  <si>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</si>
  <si>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</si>
  <si>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</si>
  <si>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</si>
  <si>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</si>
  <si>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</si>
  <si>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</si>
  <si>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</si>
  <si>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</si>
  <si>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</si>
  <si>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</si>
  <si>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</si>
  <si>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</si>
  <si>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</si>
  <si>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</si>
  <si>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</si>
  <si>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</si>
  <si>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</si>
  <si>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</si>
  <si>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</si>
  <si>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</si>
  <si>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</si>
  <si>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</si>
  <si>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</si>
  <si>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</si>
  <si>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</si>
  <si>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</si>
  <si>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</si>
  <si>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</si>
  <si>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</si>
  <si>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</si>
  <si>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</si>
  <si>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</si>
  <si>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</si>
  <si>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</si>
  <si>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</si>
  <si>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</si>
  <si>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</si>
  <si>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</si>
  <si>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</si>
  <si>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</si>
  <si>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</si>
  <si>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</si>
  <si>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</si>
  <si>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</si>
  <si>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</si>
  <si>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</si>
  <si>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</si>
  <si>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</si>
  <si>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</si>
  <si>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</si>
  <si>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</si>
  <si>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</si>
  <si>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</si>
  <si>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</si>
  <si>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</si>
  <si>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</si>
  <si>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</si>
  <si>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</si>
  <si>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</si>
  <si>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</si>
  <si>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</si>
  <si>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</si>
  <si>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</si>
  <si>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</si>
  <si>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</si>
  <si>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</si>
  <si>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</si>
  <si>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</si>
  <si>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</si>
  <si>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</si>
  <si>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</si>
  <si>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</si>
  <si>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</si>
  <si>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</si>
  <si>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</si>
  <si>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</si>
  <si>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</si>
  <si>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</si>
  <si>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</si>
  <si>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</si>
  <si>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</si>
  <si>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</si>
  <si>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</si>
  <si>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</si>
  <si>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</si>
  <si>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</si>
  <si>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</si>
  <si>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</si>
  <si>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</si>
  <si>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</si>
  <si>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</si>
  <si>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</si>
  <si>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</si>
  <si>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</si>
  <si>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</si>
  <si>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</si>
  <si>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</si>
  <si>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</si>
  <si>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</si>
  <si>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</si>
  <si>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</si>
  <si>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</si>
  <si>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</si>
  <si>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</si>
  <si>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</si>
  <si>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</si>
  <si>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</si>
  <si>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</si>
  <si>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</si>
  <si>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</si>
  <si>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</si>
  <si>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</si>
  <si>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</si>
  <si>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</si>
  <si>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</si>
  <si>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</si>
  <si>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</si>
  <si>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</si>
  <si>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</si>
  <si>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</si>
  <si>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</si>
  <si>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</si>
  <si>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</si>
  <si>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</si>
  <si>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</si>
  <si>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</si>
  <si>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</si>
  <si>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</si>
  <si>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</si>
  <si>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</si>
  <si>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</si>
  <si>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</si>
  <si>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</si>
  <si>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</si>
  <si>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</si>
  <si>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</si>
  <si>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</si>
  <si>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</si>
  <si>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</si>
  <si>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</si>
  <si>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</si>
  <si>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</si>
  <si>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</si>
  <si>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</si>
  <si>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</si>
  <si>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</si>
  <si>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</si>
  <si>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</si>
  <si>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</si>
  <si>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</si>
  <si>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</si>
  <si>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</si>
  <si>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</si>
  <si>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</si>
  <si>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</si>
  <si>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</si>
  <si>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</si>
  <si>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</si>
  <si>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</si>
  <si>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</si>
  <si>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</si>
  <si>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</si>
  <si>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</si>
  <si>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</si>
  <si>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</si>
  <si>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</si>
  <si>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</si>
  <si>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</si>
  <si>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</si>
  <si>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</si>
  <si>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</si>
  <si>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</si>
  <si>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</si>
  <si>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</si>
  <si>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</si>
  <si>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</si>
  <si>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</si>
  <si>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</si>
  <si>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</si>
  <si>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</si>
  <si>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</si>
  <si>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</si>
  <si>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</si>
  <si>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</si>
  <si>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</si>
  <si>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</si>
  <si>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</si>
  <si>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</si>
  <si>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</si>
  <si>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</si>
  <si>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</si>
  <si>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</si>
  <si>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</si>
  <si>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</si>
  <si>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</si>
  <si>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</si>
  <si>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</si>
  <si>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</si>
  <si>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</si>
  <si>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</si>
  <si>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</si>
  <si>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</si>
  <si>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</si>
  <si>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</si>
  <si>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</si>
  <si>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</si>
  <si>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</si>
  <si>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</si>
  <si>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</si>
  <si>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</si>
  <si>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</si>
  <si>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</si>
  <si>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</si>
  <si>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</si>
  <si>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</si>
  <si>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</si>
  <si>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</si>
  <si>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</si>
  <si>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</si>
  <si>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</si>
  <si>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</si>
  <si>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</si>
  <si>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</si>
  <si>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</si>
  <si>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</si>
  <si>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</si>
  <si>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</si>
  <si>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</si>
  <si>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</si>
  <si>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</si>
  <si>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</si>
  <si>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</si>
  <si>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</si>
  <si>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</si>
  <si>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</si>
  <si>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</si>
  <si>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</si>
  <si>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</si>
  <si>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</si>
  <si>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</si>
  <si>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</si>
  <si>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</si>
  <si>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</si>
  <si>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</si>
  <si>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</si>
  <si>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</si>
  <si>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</si>
  <si>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</si>
  <si>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</si>
  <si>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</si>
  <si>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</si>
  <si>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</si>
  <si>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</si>
  <si>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</si>
  <si>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</si>
  <si>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</si>
  <si>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</si>
  <si>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</si>
  <si>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</si>
  <si>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</si>
  <si>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</si>
  <si>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</si>
  <si>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</si>
  <si>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</si>
  <si>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</si>
  <si>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</si>
  <si>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</si>
  <si>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</si>
  <si>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</si>
  <si>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</si>
  <si>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</si>
  <si>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</si>
  <si>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</si>
  <si>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</si>
  <si>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</si>
  <si>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</si>
  <si>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</si>
  <si>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</si>
  <si>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</si>
  <si>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</si>
  <si>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</si>
  <si>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</si>
  <si>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</si>
  <si>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</si>
  <si>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</si>
  <si>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</si>
  <si>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</si>
  <si>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</si>
  <si>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</si>
  <si>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</si>
  <si>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</si>
  <si>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</si>
  <si>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</si>
  <si>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</si>
  <si>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</si>
  <si>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</si>
  <si>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</si>
  <si>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</si>
  <si>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</si>
  <si>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</si>
  <si>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</si>
  <si>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</si>
  <si>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</si>
  <si>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</si>
  <si>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</si>
  <si>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</si>
  <si>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</si>
  <si>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</si>
  <si>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</si>
  <si>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</si>
  <si>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</si>
  <si>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</si>
  <si>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</si>
  <si>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</si>
  <si>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</si>
  <si>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</si>
  <si>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</si>
  <si>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</si>
  <si>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</si>
  <si>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</si>
  <si>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</si>
  <si>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</si>
  <si>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</si>
  <si>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</si>
  <si>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</si>
  <si>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</si>
  <si>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</si>
  <si>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</si>
  <si>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</si>
  <si>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</si>
  <si>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</si>
  <si>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</si>
  <si>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</si>
  <si>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</si>
  <si>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</si>
  <si>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</si>
  <si>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</si>
  <si>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</si>
  <si>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</si>
  <si>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</si>
  <si>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</si>
  <si>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</si>
  <si>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</si>
  <si>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</si>
  <si>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</si>
  <si>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</si>
  <si>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</si>
  <si>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</si>
  <si>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</si>
  <si>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</si>
  <si>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</si>
  <si>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</si>
  <si>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</si>
  <si>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</si>
  <si>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</si>
  <si>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</si>
  <si>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</si>
  <si>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</si>
  <si>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</si>
  <si>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</si>
  <si>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</si>
  <si>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</si>
  <si>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</si>
  <si>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</si>
  <si>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</si>
  <si>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</si>
  <si>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</si>
  <si>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</si>
  <si>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</si>
  <si>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</si>
  <si>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</si>
  <si>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</si>
  <si>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</si>
  <si>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</si>
  <si>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</si>
  <si>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</si>
  <si>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</si>
  <si>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</si>
  <si>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</si>
  <si>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</si>
  <si>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</si>
  <si>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</si>
  <si>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</si>
  <si>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</si>
  <si>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</si>
  <si>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</si>
  <si>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</si>
  <si>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</si>
  <si>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</si>
  <si>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</si>
  <si>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</si>
  <si>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</si>
  <si>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</si>
  <si>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</si>
  <si>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</si>
  <si>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</si>
  <si>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</si>
  <si>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</si>
  <si>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</si>
  <si>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</si>
  <si>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</si>
  <si>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</si>
  <si>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</si>
  <si>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</si>
  <si>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</si>
  <si>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</si>
  <si>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</si>
  <si>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</si>
  <si>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</si>
  <si>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</si>
  <si>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</si>
  <si>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</si>
  <si>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</si>
  <si>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</si>
  <si>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</si>
  <si>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</si>
  <si>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</si>
  <si>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</si>
  <si>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</si>
  <si>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</si>
  <si>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</si>
  <si>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</si>
  <si>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</si>
  <si>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</si>
  <si>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</si>
  <si>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</si>
  <si>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</si>
  <si>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</si>
  <si>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</si>
  <si>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</si>
  <si>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</si>
  <si>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</si>
  <si>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</si>
  <si>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</si>
  <si>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</si>
  <si>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</si>
  <si>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</si>
  <si>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</si>
  <si>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</si>
  <si>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</si>
  <si>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</si>
  <si>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</si>
  <si>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</si>
  <si>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</si>
  <si>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</si>
  <si>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</si>
  <si>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</si>
  <si>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</si>
  <si>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</si>
  <si>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</si>
  <si>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</si>
  <si>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</si>
  <si>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</si>
  <si>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</si>
  <si>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</si>
  <si>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</si>
  <si>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</si>
  <si>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</si>
  <si>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</si>
  <si>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</si>
  <si>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</si>
  <si>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</si>
  <si>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</si>
  <si>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</si>
  <si>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</si>
  <si>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</si>
  <si>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</si>
  <si>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</si>
  <si>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</si>
  <si>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</si>
  <si>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</si>
  <si>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</si>
  <si>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</si>
  <si>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</si>
  <si>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</si>
  <si>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</si>
  <si>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</si>
  <si>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</si>
  <si>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</si>
  <si>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</si>
  <si>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</si>
  <si>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</si>
  <si>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</si>
  <si>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</si>
  <si>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</si>
  <si>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</si>
  <si>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</si>
  <si>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</si>
  <si>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</si>
  <si>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</si>
  <si>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</si>
  <si>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</si>
  <si>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</si>
  <si>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</si>
  <si>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</si>
  <si>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</si>
  <si>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</si>
  <si>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</si>
  <si>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</si>
  <si>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</si>
  <si>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</si>
  <si>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</si>
  <si>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</si>
  <si>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</si>
  <si>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</si>
  <si>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</si>
  <si>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</si>
  <si>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</si>
  <si>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</si>
  <si>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</si>
  <si>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</si>
  <si>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</si>
  <si>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</si>
  <si>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</si>
  <si>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</si>
  <si>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</si>
  <si>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</si>
  <si>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</si>
  <si>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</si>
  <si>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</si>
  <si>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</si>
  <si>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</si>
  <si>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</si>
  <si>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</si>
  <si>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</si>
  <si>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</si>
  <si>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</si>
  <si>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</si>
  <si>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</si>
  <si>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</si>
  <si>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</si>
  <si>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</si>
  <si>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</si>
  <si>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</si>
  <si>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</si>
  <si>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</si>
  <si>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</si>
  <si>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</si>
  <si>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</si>
  <si>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</si>
  <si>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</si>
  <si>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</si>
  <si>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</si>
  <si>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</si>
  <si>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</si>
  <si>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</si>
  <si>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</si>
  <si>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</si>
  <si>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</si>
  <si>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</si>
  <si>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</si>
  <si>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</si>
  <si>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</si>
  <si>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</si>
  <si>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</si>
  <si>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</si>
  <si>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</si>
  <si>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</si>
  <si>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</si>
  <si>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</si>
  <si>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</si>
  <si>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</si>
  <si>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</si>
  <si>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</si>
  <si>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</si>
  <si>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</si>
  <si>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</si>
  <si>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</si>
  <si>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</si>
  <si>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</si>
  <si>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</si>
  <si>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</si>
  <si>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</si>
  <si>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</si>
  <si>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</si>
  <si>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</si>
  <si>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</si>
  <si>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</si>
  <si>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</si>
  <si>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</si>
  <si>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</si>
  <si>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</si>
  <si>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</si>
  <si>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</si>
  <si>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</si>
  <si>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</si>
  <si>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</si>
  <si>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</si>
  <si>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</si>
  <si>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</si>
  <si>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</si>
  <si>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</si>
  <si>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</si>
  <si>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</si>
  <si>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</si>
  <si>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</si>
  <si>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</si>
  <si>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</si>
  <si>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</si>
  <si>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</si>
  <si>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</si>
  <si>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</si>
  <si>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</si>
  <si>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</si>
  <si>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</si>
  <si>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</si>
  <si>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</si>
  <si>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</si>
  <si>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</si>
  <si>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</si>
  <si>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</si>
  <si>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</si>
  <si>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</si>
  <si>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</si>
  <si>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</si>
  <si>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</si>
  <si>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</si>
  <si>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</si>
  <si>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</si>
  <si>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</si>
  <si>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</si>
  <si>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</si>
  <si>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</si>
  <si>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</si>
  <si>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</si>
  <si>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</si>
  <si>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</si>
  <si>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</si>
  <si>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</si>
  <si>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</si>
  <si>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</si>
  <si>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</si>
  <si>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</si>
  <si>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</si>
  <si>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</si>
  <si>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</si>
  <si>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</si>
  <si>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</si>
  <si>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</si>
  <si>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</si>
  <si>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</si>
  <si>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</si>
  <si>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</si>
  <si>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</si>
  <si>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</si>
  <si>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</si>
  <si>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</si>
  <si>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</si>
  <si>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</si>
  <si>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</si>
  <si>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</si>
  <si>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</si>
  <si>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</si>
  <si>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</si>
  <si>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</si>
  <si>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</si>
  <si>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</si>
  <si>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</si>
  <si>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</si>
  <si>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</si>
  <si>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</si>
  <si>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</si>
  <si>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</si>
  <si>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</si>
  <si>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</si>
  <si>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</si>
  <si>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</si>
  <si>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</si>
  <si>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</si>
  <si>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</si>
  <si>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</si>
  <si>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</si>
  <si>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</si>
  <si>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</si>
  <si>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</si>
  <si>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</si>
  <si>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</si>
  <si>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</si>
  <si>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</si>
  <si>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</si>
  <si>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</si>
  <si>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</si>
  <si>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</si>
  <si>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</si>
  <si>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</si>
  <si>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</si>
  <si>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</si>
  <si>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</si>
  <si>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</si>
  <si>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</si>
  <si>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</si>
  <si>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</si>
  <si>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</si>
  <si>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</si>
  <si>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</si>
  <si>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</si>
  <si>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</si>
  <si>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</si>
  <si>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</si>
  <si>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</si>
  <si>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</si>
  <si>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</si>
  <si>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</si>
  <si>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</si>
  <si>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</si>
  <si>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</si>
  <si>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</si>
  <si>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</si>
  <si>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</si>
  <si>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</si>
  <si>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</si>
  <si>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</si>
  <si>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</si>
  <si>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</si>
  <si>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</si>
  <si>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</si>
  <si>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</si>
  <si>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</si>
  <si>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</si>
  <si>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</si>
  <si>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</si>
  <si>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</si>
  <si>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</si>
  <si>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</si>
  <si>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</si>
  <si>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</si>
  <si>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</si>
  <si>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</si>
  <si>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</si>
  <si>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</si>
  <si>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</si>
  <si>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</si>
  <si>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</si>
  <si>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</si>
  <si>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</si>
  <si>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</si>
  <si>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</si>
  <si>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</si>
  <si>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</si>
  <si>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</si>
  <si>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</si>
  <si>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</si>
  <si>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</si>
  <si>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</si>
  <si>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</si>
  <si>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</si>
  <si>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</si>
  <si>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</si>
  <si>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</si>
  <si>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</si>
  <si>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</si>
  <si>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</si>
  <si>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</si>
  <si>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</si>
  <si>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</si>
  <si>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</si>
  <si>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</si>
  <si>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</si>
  <si>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</si>
  <si>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</si>
  <si>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</si>
  <si>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</si>
  <si>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</si>
  <si>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</si>
  <si>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</si>
  <si>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</si>
  <si>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</si>
  <si>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</si>
  <si>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</si>
  <si>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</si>
  <si>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</si>
  <si>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</si>
  <si>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</si>
  <si>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</si>
  <si>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</si>
  <si>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</si>
  <si>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</si>
  <si>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</si>
  <si>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</si>
  <si>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</si>
  <si>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</si>
  <si>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</si>
  <si>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</si>
  <si>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</si>
  <si>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</si>
  <si>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</si>
  <si>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</si>
  <si>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</si>
  <si>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</si>
  <si>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</si>
  <si>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</si>
  <si>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</si>
  <si>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</si>
  <si>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</si>
  <si>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</si>
  <si>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</si>
  <si>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</si>
  <si>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</si>
  <si>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</si>
  <si>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</si>
  <si>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</si>
  <si>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</si>
  <si>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</si>
  <si>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</si>
  <si>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</si>
  <si>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</si>
  <si>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</si>
  <si>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</si>
  <si>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</si>
  <si>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</si>
  <si>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</si>
  <si>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</si>
  <si>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</si>
  <si>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</si>
  <si>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</si>
  <si>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</si>
  <si>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</si>
  <si>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</si>
  <si>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</si>
  <si>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</si>
  <si>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</si>
  <si>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</si>
  <si>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</si>
  <si>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</si>
  <si>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</si>
  <si>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</si>
  <si>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</si>
  <si>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</si>
  <si>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</si>
  <si>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</si>
  <si>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</si>
  <si>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</si>
  <si>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</si>
  <si>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</si>
  <si>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</si>
  <si>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</si>
  <si>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</si>
  <si>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</si>
  <si>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</si>
  <si>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</si>
  <si>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</si>
  <si>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</si>
  <si>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</si>
  <si>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</si>
  <si>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</si>
  <si>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</si>
  <si>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</si>
  <si>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</si>
  <si>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</si>
  <si>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</si>
  <si>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</si>
  <si>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</si>
  <si>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</si>
  <si>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</si>
  <si>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</si>
  <si>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</si>
  <si>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</si>
  <si>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</si>
  <si>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</si>
  <si>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</si>
  <si>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</si>
  <si>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</si>
  <si>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</si>
  <si>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</si>
  <si>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</si>
  <si>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</si>
  <si>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</si>
  <si>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</si>
  <si>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</si>
  <si>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</si>
  <si>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</si>
  <si>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</si>
  <si>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</si>
  <si>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</si>
  <si>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</si>
  <si>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</si>
  <si>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</si>
  <si>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</si>
  <si>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</si>
  <si>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</si>
  <si>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</si>
  <si>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</si>
  <si>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</si>
  <si>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</si>
  <si>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</si>
  <si>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</si>
  <si>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</si>
  <si>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</si>
  <si>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</si>
  <si>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</si>
  <si>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</si>
  <si>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</si>
  <si>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</si>
  <si>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</si>
  <si>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</si>
  <si>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</si>
  <si>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</si>
  <si>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</si>
  <si>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</si>
  <si>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</si>
  <si>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</si>
  <si>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</si>
  <si>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</si>
  <si>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</si>
  <si>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</si>
  <si>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</si>
  <si>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</si>
  <si>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</si>
  <si>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</si>
  <si>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</si>
  <si>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</si>
  <si>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</si>
  <si>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</si>
  <si>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</si>
  <si>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</si>
  <si>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</si>
  <si>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</si>
  <si>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</si>
  <si>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</si>
  <si>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</si>
  <si>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</si>
  <si>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</si>
  <si>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</si>
  <si>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</si>
  <si>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</si>
  <si>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</si>
  <si>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</si>
  <si>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</si>
  <si>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</si>
  <si>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</si>
  <si>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</si>
  <si>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</si>
  <si>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</si>
  <si>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</si>
  <si>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</si>
  <si>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</si>
  <si>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</si>
  <si>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</si>
  <si>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</si>
  <si>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</si>
  <si>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</si>
  <si>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</si>
  <si>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</si>
  <si>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</si>
  <si>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</si>
  <si>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</si>
  <si>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</si>
  <si>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</si>
  <si>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</si>
  <si>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</si>
  <si>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</si>
  <si>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</si>
  <si>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</si>
  <si>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</si>
  <si>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</si>
  <si>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</si>
  <si>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</si>
  <si>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</si>
  <si>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</si>
  <si>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</si>
  <si>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</si>
  <si>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</si>
  <si>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</si>
  <si>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</si>
  <si>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</si>
  <si>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</si>
  <si>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</si>
  <si>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</si>
  <si>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</si>
  <si>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</si>
  <si>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</si>
  <si>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</si>
  <si>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</si>
  <si>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</si>
  <si>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</si>
  <si>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</si>
  <si>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</si>
  <si>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</si>
  <si>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</si>
  <si>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</si>
  <si>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</si>
  <si>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</si>
  <si>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</si>
  <si>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</si>
  <si>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</si>
  <si>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</si>
  <si>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</si>
  <si>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</si>
  <si>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</si>
  <si>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</si>
  <si>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</si>
  <si>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</si>
  <si>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</si>
  <si>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</si>
  <si>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</si>
  <si>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</si>
  <si>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</si>
  <si>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</si>
  <si>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</si>
  <si>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</si>
  <si>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</si>
  <si>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</si>
  <si>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</si>
  <si>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</si>
  <si>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</si>
  <si>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</si>
  <si>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</si>
  <si>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</si>
  <si>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</si>
  <si>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</si>
  <si>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</si>
  <si>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</si>
  <si>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</si>
  <si>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</si>
  <si>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</si>
  <si>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</si>
  <si>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</si>
  <si>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</si>
  <si>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</si>
  <si>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</si>
  <si>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</si>
  <si>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</si>
  <si>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</si>
  <si>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</si>
  <si>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</si>
  <si>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</si>
  <si>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</si>
  <si>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</si>
  <si>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</si>
  <si>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</si>
  <si>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</si>
  <si>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</si>
  <si>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</si>
  <si>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</si>
  <si>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</si>
  <si>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</si>
  <si>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</si>
  <si>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</si>
  <si>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</si>
  <si>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</si>
  <si>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</si>
  <si>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</si>
  <si>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</si>
  <si>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</si>
  <si>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</si>
  <si>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</si>
  <si>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</si>
  <si>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</si>
  <si>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</si>
  <si>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</si>
  <si>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</si>
  <si>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</si>
  <si>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</si>
  <si>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</si>
  <si>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</si>
  <si>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</si>
  <si>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</si>
  <si>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</si>
  <si>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</si>
  <si>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</si>
  <si>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</si>
  <si>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</si>
  <si>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</si>
  <si>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</si>
  <si>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</si>
  <si>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</si>
  <si>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</si>
  <si>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</si>
  <si>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</si>
  <si>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</si>
  <si>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</si>
  <si>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</si>
  <si>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</si>
  <si>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</si>
  <si>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</si>
  <si>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</si>
  <si>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</si>
  <si>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</si>
  <si>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</si>
  <si>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</si>
  <si>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</si>
  <si>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</si>
  <si>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</si>
  <si>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</si>
  <si>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</si>
  <si>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</si>
  <si>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</si>
  <si>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</si>
  <si>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</si>
  <si>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</si>
  <si>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</si>
  <si>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</si>
  <si>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</si>
  <si>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</si>
  <si>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</si>
  <si>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</si>
  <si>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</si>
  <si>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</si>
  <si>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</si>
  <si>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</si>
  <si>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</si>
  <si>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</si>
  <si>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</si>
  <si>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</si>
  <si>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</si>
  <si>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</si>
  <si>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</si>
  <si>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</si>
  <si>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</si>
  <si>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</si>
  <si>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</si>
  <si>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</si>
  <si>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</si>
  <si>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</si>
  <si>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</si>
  <si>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</si>
  <si>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</si>
  <si>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</si>
  <si>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</si>
  <si>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</si>
  <si>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</si>
  <si>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</si>
  <si>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</si>
  <si>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</si>
  <si>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</si>
  <si>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</si>
  <si>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</si>
  <si>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</si>
  <si>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</si>
  <si>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</si>
  <si>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</si>
  <si>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</si>
  <si>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</si>
  <si>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</si>
  <si>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</si>
  <si>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</si>
  <si>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</si>
  <si>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</si>
  <si>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</si>
  <si>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</si>
  <si>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</si>
  <si>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</si>
  <si>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</si>
  <si>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</si>
  <si>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</si>
  <si>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</si>
  <si>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</si>
  <si>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</si>
  <si>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</si>
  <si>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</si>
  <si>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</si>
  <si>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</si>
  <si>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</si>
  <si>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</si>
  <si>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</si>
  <si>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</si>
  <si>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</si>
  <si>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</si>
  <si>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</si>
  <si>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</si>
  <si>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</si>
  <si>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</si>
  <si>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</si>
  <si>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</si>
  <si>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</si>
  <si>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</si>
  <si>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</si>
  <si>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</si>
  <si>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</si>
  <si>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</si>
  <si>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</si>
  <si>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</si>
  <si>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</si>
  <si>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</si>
  <si>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</si>
  <si>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</si>
  <si>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</si>
  <si>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</si>
  <si>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</si>
  <si>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</si>
  <si>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</si>
  <si>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</si>
  <si>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</si>
  <si>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</si>
  <si>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</si>
  <si>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</si>
  <si>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</si>
  <si>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</si>
  <si>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</si>
  <si>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</si>
  <si>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</si>
  <si>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</si>
  <si>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</si>
  <si>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</si>
  <si>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</si>
  <si>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</si>
  <si>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</si>
  <si>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</si>
  <si>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</si>
  <si>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</si>
  <si>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</si>
  <si>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</si>
  <si>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</si>
  <si>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</si>
  <si>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</si>
  <si>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</si>
  <si>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</si>
  <si>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</si>
  <si>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</si>
  <si>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</si>
  <si>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</si>
  <si>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</si>
  <si>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</si>
  <si>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</si>
  <si>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</si>
  <si>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</si>
  <si>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</si>
  <si>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</si>
  <si>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</si>
  <si>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</si>
  <si>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</si>
  <si>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</si>
  <si>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</si>
  <si>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</si>
  <si>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</si>
  <si>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</si>
  <si>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</si>
  <si>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</si>
  <si>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</si>
  <si>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</si>
  <si>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</si>
  <si>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</si>
  <si>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</si>
  <si>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</si>
  <si>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</si>
  <si>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</si>
  <si>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</si>
  <si>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</si>
  <si>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</si>
  <si>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</si>
  <si>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</si>
  <si>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</si>
  <si>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</si>
  <si>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</si>
  <si>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</si>
  <si>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</si>
  <si>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</si>
  <si>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</si>
  <si>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</si>
  <si>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</si>
  <si>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</si>
  <si>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</si>
  <si>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</si>
  <si>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</si>
  <si>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</si>
  <si>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</si>
  <si>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</si>
  <si>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</si>
  <si>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</si>
  <si>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</si>
  <si>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</si>
  <si>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</si>
  <si>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</si>
  <si>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</si>
  <si>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</si>
  <si>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</si>
  <si>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</si>
  <si>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</si>
  <si>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</si>
  <si>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</si>
  <si>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</si>
  <si>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</si>
  <si>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</si>
  <si>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</si>
  <si>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</si>
  <si>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</si>
  <si>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</si>
  <si>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</si>
  <si>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</si>
  <si>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</si>
  <si>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</si>
  <si>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</si>
  <si>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</si>
  <si>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</si>
  <si>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</si>
  <si>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</si>
  <si>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</si>
  <si>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</si>
  <si>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</si>
  <si>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</si>
  <si>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</si>
  <si>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</si>
  <si>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</si>
  <si>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</si>
  <si>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</si>
  <si>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</si>
  <si>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</si>
  <si>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</si>
  <si>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</si>
  <si>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</si>
  <si>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</si>
  <si>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</si>
  <si>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</si>
  <si>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</si>
  <si>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</si>
  <si>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</si>
  <si>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</si>
  <si>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</si>
  <si>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</si>
  <si>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</si>
  <si>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</si>
  <si>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</si>
  <si>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</si>
  <si>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</si>
  <si>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</si>
  <si>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</si>
  <si>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</si>
  <si>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</si>
  <si>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</si>
  <si>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</si>
  <si>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</si>
  <si>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</si>
  <si>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</si>
  <si>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</si>
  <si>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</si>
  <si>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</si>
  <si>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</si>
  <si>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</si>
  <si>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</si>
  <si>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</si>
  <si>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</si>
  <si>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</si>
  <si>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</si>
  <si>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</si>
  <si>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</si>
  <si>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</si>
  <si>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</si>
  <si>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</si>
  <si>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</si>
  <si>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</si>
  <si>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</si>
  <si>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</si>
  <si>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</si>
  <si>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</si>
  <si>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</si>
  <si>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</si>
  <si>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</si>
  <si>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</si>
  <si>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</si>
  <si>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</si>
  <si>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</si>
  <si>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</si>
  <si>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</si>
  <si>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</si>
  <si>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</si>
  <si>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</si>
  <si>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</si>
  <si>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</si>
  <si>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</si>
  <si>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</si>
  <si>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</si>
  <si>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</si>
  <si>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</si>
  <si>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</si>
  <si>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</si>
  <si>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</si>
  <si>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</si>
  <si>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</si>
  <si>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</si>
  <si>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</si>
  <si>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</si>
  <si>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</si>
  <si>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</si>
  <si>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</si>
  <si>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</si>
  <si>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</si>
  <si>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</si>
  <si>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</si>
  <si>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</si>
  <si>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</si>
  <si>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</si>
  <si>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</si>
  <si>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</si>
  <si>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</si>
  <si>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</si>
  <si>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</si>
  <si>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</si>
  <si>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</si>
  <si>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</si>
  <si>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</si>
  <si>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</si>
  <si>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</si>
  <si>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</si>
  <si>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</si>
  <si>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</si>
  <si>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</si>
  <si>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</si>
  <si>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</si>
  <si>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</si>
  <si>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</si>
  <si>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</si>
  <si>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</si>
  <si>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</si>
  <si>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</si>
  <si>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</si>
  <si>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</si>
  <si>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</si>
  <si>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</si>
  <si>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</si>
  <si>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</si>
  <si>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</si>
  <si>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</si>
  <si>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</si>
  <si>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</si>
  <si>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</si>
  <si>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</si>
  <si>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</si>
  <si>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</si>
  <si>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</si>
  <si>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</si>
  <si>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</si>
  <si>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</si>
  <si>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</si>
  <si>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</si>
  <si>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</si>
  <si>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</si>
  <si>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</si>
  <si>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</si>
  <si>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</si>
  <si>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</si>
  <si>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</si>
  <si>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</si>
  <si>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</si>
  <si>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</si>
  <si>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</si>
  <si>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</si>
  <si>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</si>
  <si>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</si>
  <si>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</si>
  <si>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</si>
  <si>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</si>
  <si>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</si>
  <si>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</si>
  <si>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</si>
  <si>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</si>
  <si>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</si>
  <si>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</si>
  <si>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</si>
  <si>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</si>
  <si>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</si>
  <si>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</si>
  <si>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</si>
  <si>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</si>
  <si>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</si>
  <si>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</si>
  <si>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</si>
  <si>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</si>
  <si>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</si>
  <si>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</si>
  <si>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</si>
  <si>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</si>
  <si>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</si>
  <si>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</si>
  <si>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</si>
  <si>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</si>
  <si>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</si>
  <si>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</si>
  <si>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</si>
  <si>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</si>
  <si>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</si>
  <si>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</si>
  <si>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</si>
  <si>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</si>
  <si>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</si>
  <si>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</si>
  <si>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</si>
  <si>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</si>
  <si>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</si>
  <si>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</si>
  <si>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</si>
  <si>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</si>
  <si>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</si>
  <si>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</si>
  <si>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</si>
  <si>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</si>
  <si>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</si>
  <si>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</si>
  <si>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</si>
  <si>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</si>
  <si>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</si>
  <si>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</si>
  <si>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</si>
  <si>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</si>
  <si>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</si>
  <si>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</si>
  <si>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</si>
  <si>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</si>
  <si>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</si>
  <si>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</si>
  <si>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</si>
  <si>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</si>
  <si>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</si>
  <si>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</si>
  <si>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</si>
  <si>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</si>
  <si>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</si>
  <si>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</si>
  <si>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</si>
  <si>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</si>
  <si>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</si>
  <si>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</si>
  <si>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</si>
  <si>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</si>
  <si>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</si>
  <si>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</si>
  <si>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</si>
  <si>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</si>
  <si>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</si>
  <si>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</si>
  <si>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</si>
  <si>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</si>
  <si>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</si>
  <si>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</si>
  <si>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</si>
  <si>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</si>
  <si>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</si>
  <si>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</si>
  <si>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</si>
  <si>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</si>
  <si>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</si>
  <si>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</si>
  <si>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</si>
  <si>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</si>
  <si>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</si>
  <si>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</si>
  <si>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</si>
  <si>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</si>
  <si>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</si>
  <si>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</si>
  <si>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</si>
  <si>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</si>
  <si>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</si>
  <si>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</si>
  <si>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</si>
  <si>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</si>
  <si>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</si>
  <si>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</si>
  <si>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</si>
  <si>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</si>
  <si>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</si>
  <si>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</si>
  <si>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</si>
  <si>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</si>
  <si>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</si>
  <si>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</si>
  <si>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</si>
  <si>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</si>
  <si>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</si>
  <si>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</si>
  <si>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</si>
  <si>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</si>
  <si>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</si>
  <si>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</si>
  <si>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</si>
  <si>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</si>
  <si>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</si>
  <si>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</si>
  <si>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</si>
  <si>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</si>
  <si>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</si>
  <si>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</si>
  <si>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</si>
  <si>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</si>
  <si>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</si>
  <si>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</si>
  <si>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</si>
  <si>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</si>
  <si>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</si>
  <si>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</si>
  <si>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</si>
  <si>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</si>
  <si>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</si>
  <si>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</si>
  <si>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</si>
  <si>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</si>
  <si>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</si>
  <si>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</si>
  <si>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</si>
  <si>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</si>
  <si>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</si>
  <si>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</si>
  <si>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</si>
  <si>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</si>
  <si>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</si>
  <si>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</si>
  <si>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</si>
  <si>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</si>
  <si>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</si>
  <si>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</si>
  <si>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</si>
  <si>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</si>
  <si>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</si>
  <si>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</si>
  <si>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</si>
  <si>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</si>
  <si>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</si>
  <si>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</si>
  <si>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</si>
  <si>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</si>
  <si>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</si>
  <si>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</si>
  <si>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</si>
  <si>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</si>
  <si>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</si>
  <si>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</si>
  <si>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</si>
  <si>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</si>
  <si>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</si>
  <si>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</si>
  <si>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</si>
  <si>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</si>
  <si>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</si>
  <si>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</si>
  <si>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</si>
  <si>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</si>
  <si>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</si>
  <si>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</si>
  <si>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</si>
  <si>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</si>
  <si>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</si>
  <si>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</si>
  <si>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</si>
  <si>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</si>
  <si>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</si>
  <si>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</si>
  <si>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</si>
  <si>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</si>
  <si>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</si>
  <si>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</si>
  <si>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</si>
  <si>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</si>
  <si>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</si>
  <si>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</si>
  <si>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</si>
  <si>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</si>
  <si>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</si>
  <si>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</si>
  <si>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</si>
  <si>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</si>
  <si>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</si>
  <si>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</si>
  <si>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</si>
  <si>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</si>
  <si>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</si>
  <si>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</si>
  <si>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</si>
  <si>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</si>
  <si>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</si>
  <si>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</si>
  <si>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</si>
  <si>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</si>
  <si>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</si>
  <si>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</si>
  <si>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</si>
  <si>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</si>
  <si>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</si>
  <si>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</si>
  <si>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</si>
  <si>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</si>
  <si>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</si>
  <si>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</si>
  <si>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</si>
  <si>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</si>
  <si>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</si>
  <si>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</si>
  <si>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</si>
  <si>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</si>
  <si>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</si>
  <si>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</si>
  <si>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</si>
  <si>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</si>
  <si>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</si>
  <si>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</si>
  <si>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</si>
  <si>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</si>
  <si>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</si>
  <si>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</si>
  <si>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</si>
  <si>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</si>
  <si>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</si>
  <si>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</si>
  <si>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</si>
  <si>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</si>
  <si>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</si>
  <si>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</si>
  <si>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</si>
  <si>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</si>
  <si>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</si>
  <si>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</si>
  <si>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</si>
  <si>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</si>
  <si>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</si>
  <si>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</si>
  <si>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</si>
  <si>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</si>
  <si>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</si>
  <si>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</si>
  <si>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</si>
  <si>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</si>
  <si>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</si>
  <si>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</si>
  <si>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</si>
  <si>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</si>
  <si>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</si>
  <si>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</si>
  <si>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</si>
  <si>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</si>
  <si>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</si>
  <si>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</si>
  <si>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</si>
  <si>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</si>
  <si>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</si>
  <si>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</si>
  <si>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</si>
  <si>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</si>
  <si>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</si>
  <si>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</si>
  <si>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</si>
  <si>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</si>
  <si>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</si>
  <si>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</si>
  <si>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</si>
  <si>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</si>
  <si>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</si>
  <si>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</si>
  <si>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</si>
  <si>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</si>
  <si>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</si>
  <si>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</si>
  <si>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</si>
  <si>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</si>
  <si>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</si>
  <si>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</si>
  <si>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</si>
  <si>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</si>
  <si>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</si>
  <si>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</si>
  <si>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</si>
  <si>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</si>
  <si>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</si>
  <si>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</si>
  <si>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</si>
  <si>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</si>
  <si>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</si>
  <si>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</si>
  <si>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</si>
  <si>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</si>
  <si>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</si>
  <si>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</si>
  <si>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</si>
  <si>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</si>
  <si>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</si>
  <si>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</si>
  <si>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</si>
  <si>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</si>
  <si>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</si>
  <si>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</si>
  <si>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</si>
  <si>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</si>
  <si>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</si>
  <si>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</si>
  <si>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</si>
  <si>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</si>
  <si>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</si>
  <si>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</si>
  <si>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</si>
  <si>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</si>
  <si>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</si>
  <si>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</si>
  <si>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</si>
  <si>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</si>
  <si>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</si>
  <si>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</si>
  <si>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</si>
  <si>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</si>
  <si>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</si>
  <si>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</si>
  <si>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</si>
  <si>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</si>
  <si>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</si>
  <si>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</si>
  <si>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</si>
  <si>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</si>
  <si>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</si>
  <si>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</si>
  <si>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</si>
  <si>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</si>
  <si>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</si>
  <si>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</si>
  <si>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</si>
  <si>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</si>
  <si>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</si>
  <si>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</si>
  <si>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</si>
  <si>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</si>
  <si>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</si>
  <si>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</si>
  <si>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</si>
  <si>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</si>
  <si>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</si>
  <si>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</si>
  <si>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</si>
  <si>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</si>
  <si>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</si>
  <si>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</si>
  <si>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</si>
  <si>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</si>
  <si>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</si>
  <si>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</si>
  <si>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</si>
  <si>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</si>
  <si>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</si>
  <si>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</si>
  <si>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</si>
  <si>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</si>
  <si>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</si>
  <si>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</si>
  <si>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</si>
  <si>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</si>
  <si>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</si>
  <si>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</si>
  <si>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</si>
  <si>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</si>
  <si>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</si>
  <si>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</si>
  <si>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</si>
  <si>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</si>
  <si>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</si>
  <si>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</si>
  <si>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</si>
  <si>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</si>
  <si>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</si>
  <si>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</si>
  <si>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</si>
  <si>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</si>
  <si>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</si>
  <si>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</si>
  <si>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</si>
  <si>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</si>
  <si>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</si>
  <si>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</si>
  <si>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</si>
  <si>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</si>
  <si>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</si>
  <si>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</si>
  <si>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</si>
  <si>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</si>
  <si>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</si>
  <si>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</si>
  <si>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</si>
  <si>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</si>
  <si>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</si>
  <si>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</si>
  <si>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</si>
  <si>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</si>
  <si>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</si>
  <si>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</si>
  <si>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</si>
  <si>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</si>
  <si>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</si>
  <si>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</si>
  <si>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</si>
  <si>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</si>
  <si>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</si>
  <si>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</si>
  <si>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</si>
  <si>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</si>
  <si>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</si>
  <si>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</si>
  <si>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</si>
  <si>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</si>
  <si>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</si>
  <si>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</si>
  <si>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</si>
  <si>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</si>
  <si>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</si>
  <si>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</si>
  <si>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</si>
  <si>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</si>
  <si>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</si>
  <si>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</si>
  <si>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</si>
  <si>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</si>
  <si>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</si>
  <si>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</si>
  <si>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</si>
  <si>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</si>
  <si>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</si>
  <si>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</si>
  <si>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</si>
  <si>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</si>
  <si>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</si>
  <si>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</si>
  <si>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</si>
  <si>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</si>
  <si>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</si>
  <si>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</si>
  <si>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</si>
  <si>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</si>
  <si>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</si>
  <si>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</si>
  <si>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</si>
  <si>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</si>
  <si>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</si>
  <si>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</si>
  <si>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</si>
  <si>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</si>
  <si>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</si>
  <si>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</si>
  <si>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</si>
  <si>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</si>
  <si>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</si>
  <si>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</si>
  <si>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</si>
  <si>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</si>
  <si>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</si>
  <si>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</si>
  <si>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</si>
  <si>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</si>
  <si>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</si>
  <si>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</si>
  <si>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</si>
  <si>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</si>
  <si>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</si>
  <si>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</si>
  <si>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</si>
  <si>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</si>
  <si>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</si>
  <si>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</si>
  <si>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</si>
  <si>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</si>
  <si>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</si>
  <si>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</si>
  <si>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</si>
  <si>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</si>
  <si>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</si>
  <si>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</si>
  <si>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</si>
  <si>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</si>
  <si>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</si>
  <si>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</si>
  <si>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</si>
  <si>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</si>
  <si>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</si>
  <si>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</si>
  <si>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</si>
  <si>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</si>
  <si>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</si>
  <si>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</si>
  <si>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</si>
  <si>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</si>
  <si>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</si>
  <si>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</si>
  <si>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</si>
  <si>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</si>
  <si>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</si>
  <si>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</si>
  <si>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</si>
  <si>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</si>
  <si>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</si>
  <si>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</si>
  <si>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</si>
  <si>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</si>
  <si>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</si>
  <si>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</si>
  <si>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</si>
  <si>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</si>
  <si>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</si>
  <si>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</si>
  <si>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</si>
  <si>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</si>
  <si>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</si>
  <si>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</si>
  <si>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</si>
  <si>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</si>
  <si>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</si>
  <si>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</si>
  <si>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</si>
  <si>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</si>
  <si>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</si>
  <si>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</si>
  <si>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</si>
  <si>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</si>
  <si>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</si>
  <si>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</si>
  <si>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</si>
  <si>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</si>
  <si>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</si>
  <si>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</si>
  <si>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</si>
  <si>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</si>
  <si>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</si>
  <si>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</si>
  <si>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</si>
  <si>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</si>
  <si>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</si>
  <si>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</si>
  <si>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</si>
  <si>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</si>
  <si>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</si>
  <si>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</si>
  <si>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</si>
  <si>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</si>
  <si>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</si>
  <si>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</si>
  <si>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</si>
  <si>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</si>
  <si>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</si>
  <si>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</si>
  <si>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</si>
  <si>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</si>
  <si>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</si>
  <si>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</si>
  <si>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</si>
  <si>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</si>
  <si>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</si>
  <si>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</si>
  <si>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</si>
  <si>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</si>
  <si>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</si>
  <si>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</si>
  <si>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</si>
  <si>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</si>
  <si>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</si>
  <si>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</si>
  <si>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</si>
  <si>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</si>
  <si>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</si>
  <si>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</si>
  <si>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</si>
  <si>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</si>
  <si>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</si>
  <si>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</si>
  <si>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</si>
  <si>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</si>
  <si>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</si>
  <si>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</si>
  <si>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</si>
  <si>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</si>
  <si>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</si>
  <si>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</si>
  <si>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</si>
  <si>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</si>
  <si>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</si>
  <si>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</si>
  <si>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</si>
  <si>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</si>
  <si>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</si>
  <si>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</si>
  <si>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</si>
  <si>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</si>
  <si>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</si>
  <si>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</si>
  <si>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</si>
  <si>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</si>
  <si>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</si>
  <si>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</si>
  <si>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</si>
  <si>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</si>
  <si>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</si>
  <si>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</si>
  <si>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</si>
  <si>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</si>
  <si>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</si>
  <si>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</si>
  <si>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</si>
  <si>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</si>
  <si>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</si>
  <si>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</si>
  <si>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</si>
  <si>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</si>
  <si>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</si>
  <si>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</si>
  <si>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</si>
  <si>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</si>
  <si>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</si>
  <si>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</si>
  <si>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</si>
  <si>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</si>
  <si>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</si>
  <si>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</si>
  <si>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</si>
  <si>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</si>
  <si>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</si>
  <si>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</si>
  <si>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</si>
  <si>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</si>
  <si>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</si>
  <si>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</si>
  <si>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</si>
  <si>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</si>
  <si>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</si>
  <si>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</si>
  <si>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</si>
  <si>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</si>
  <si>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</si>
  <si>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</si>
  <si>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</si>
  <si>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</si>
  <si>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</si>
  <si>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</si>
  <si>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</si>
  <si>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</si>
  <si>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</si>
  <si>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</si>
  <si>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</si>
  <si>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</si>
  <si>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</si>
  <si>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</si>
  <si>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</si>
  <si>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</si>
  <si>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</si>
  <si>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</si>
  <si>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</si>
  <si>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</si>
  <si>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</si>
  <si>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</si>
  <si>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</si>
  <si>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</si>
  <si>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</si>
  <si>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</si>
  <si>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</si>
  <si>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</si>
  <si>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</si>
  <si>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</si>
  <si>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</si>
  <si>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</si>
  <si>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</si>
  <si>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</si>
  <si>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</si>
  <si>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</si>
  <si>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</si>
  <si>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</si>
  <si>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</si>
  <si>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</si>
  <si>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</si>
  <si>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</si>
  <si>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</si>
  <si>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</si>
  <si>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</si>
  <si>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</si>
  <si>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</si>
  <si>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</si>
  <si>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</si>
  <si>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</si>
  <si>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</si>
  <si>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</si>
  <si>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</si>
  <si>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</si>
  <si>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</si>
  <si>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</si>
  <si>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</si>
  <si>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</si>
  <si>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</si>
  <si>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</si>
  <si>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</si>
  <si>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</si>
  <si>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</si>
  <si>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</si>
  <si>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</si>
  <si>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</si>
  <si>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</si>
  <si>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</si>
  <si>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</si>
  <si>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</si>
  <si>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</si>
  <si>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</si>
  <si>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</si>
  <si>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</si>
  <si>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</si>
  <si>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</si>
  <si>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</si>
  <si>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</si>
  <si>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</si>
  <si>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</si>
  <si>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</si>
  <si>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</si>
  <si>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</si>
  <si>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</si>
  <si>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</si>
  <si>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</si>
  <si>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</si>
  <si>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</si>
  <si>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</si>
  <si>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</si>
  <si>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</si>
  <si>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</si>
  <si>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</si>
  <si>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</si>
  <si>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</si>
  <si>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</si>
  <si>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</si>
  <si>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</si>
  <si>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</si>
  <si>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</si>
  <si>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</si>
  <si>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</si>
  <si>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</si>
  <si>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</si>
  <si>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</si>
  <si>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</si>
  <si>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</si>
  <si>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</si>
  <si>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</si>
  <si>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</si>
  <si>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</si>
  <si>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</si>
  <si>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</si>
  <si>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</si>
  <si>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</si>
  <si>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</si>
  <si>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</si>
  <si>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</si>
  <si>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</si>
  <si>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</si>
  <si>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</si>
  <si>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</si>
  <si>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</si>
  <si>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</si>
  <si>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</si>
  <si>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</si>
  <si>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</si>
  <si>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</si>
  <si>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</si>
  <si>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</si>
  <si>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</si>
  <si>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</si>
  <si>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</si>
  <si>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</si>
  <si>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</si>
  <si>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</si>
  <si>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</si>
  <si>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</si>
  <si>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</si>
  <si>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</si>
  <si>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</si>
  <si>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</si>
  <si>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</si>
  <si>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</si>
  <si>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</si>
  <si>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</si>
  <si>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</si>
  <si>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</si>
  <si>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</si>
  <si>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</si>
  <si>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</si>
  <si>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</si>
  <si>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</si>
  <si>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</si>
  <si>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</si>
  <si>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</si>
  <si>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</si>
  <si>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</si>
  <si>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</si>
  <si>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</si>
  <si>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</si>
  <si>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</si>
  <si>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</si>
  <si>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</si>
  <si>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</si>
  <si>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</si>
  <si>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</si>
  <si>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</si>
  <si>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</si>
  <si>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</si>
  <si>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</si>
  <si>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</si>
  <si>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</si>
  <si>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</si>
  <si>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</si>
  <si>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</si>
  <si>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</si>
  <si>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</si>
  <si>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</si>
  <si>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</si>
  <si>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</si>
  <si>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</si>
  <si>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</si>
  <si>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</si>
  <si>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</si>
  <si>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</si>
  <si>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</si>
  <si>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</si>
  <si>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</si>
  <si>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</si>
  <si>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</si>
  <si>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</si>
  <si>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</si>
  <si>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</si>
  <si>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</si>
  <si>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</si>
  <si>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</si>
  <si>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</si>
  <si>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</si>
  <si>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</si>
  <si>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</si>
  <si>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</si>
  <si>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</si>
  <si>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</si>
  <si>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</si>
  <si>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</si>
  <si>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</si>
  <si>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</si>
  <si>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</si>
  <si>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</si>
  <si>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</si>
  <si>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</si>
  <si>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</si>
  <si>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</si>
  <si>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</si>
  <si>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</si>
  <si>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</si>
  <si>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</si>
  <si>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</si>
  <si>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</si>
  <si>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</si>
  <si>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</si>
  <si>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</si>
  <si>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</si>
  <si>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</si>
  <si>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</si>
  <si>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</si>
  <si>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</si>
  <si>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</si>
  <si>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</si>
  <si>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</si>
  <si>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</si>
  <si>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</si>
  <si>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</si>
  <si>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</si>
  <si>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</si>
  <si>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</si>
  <si>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</si>
  <si>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</si>
  <si>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</si>
  <si>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</si>
  <si>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</si>
  <si>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</si>
  <si>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</si>
  <si>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</si>
  <si>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</si>
  <si>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</si>
  <si>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</si>
  <si>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</si>
  <si>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</si>
  <si>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</si>
  <si>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</si>
  <si>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</si>
  <si>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</si>
  <si>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</si>
  <si>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</si>
  <si>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</si>
  <si>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</si>
  <si>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</si>
  <si>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</si>
  <si>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</si>
  <si>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</si>
  <si>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</si>
  <si>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</si>
  <si>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</si>
  <si>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</si>
  <si>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</si>
  <si>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</si>
  <si>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</si>
  <si>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</si>
  <si>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</si>
  <si>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</si>
  <si>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</si>
  <si>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</si>
  <si>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</si>
  <si>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</si>
  <si>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</si>
  <si>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</si>
  <si>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</si>
  <si>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</si>
  <si>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</si>
  <si>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</si>
  <si>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</si>
  <si>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</si>
  <si>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</si>
  <si>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</si>
  <si>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</si>
  <si>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</si>
  <si>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</si>
  <si>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</si>
  <si>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</si>
  <si>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</si>
  <si>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</si>
  <si>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</si>
  <si>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</si>
  <si>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</si>
  <si>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</si>
  <si>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</si>
  <si>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</si>
  <si>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</si>
  <si>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</si>
  <si>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</si>
  <si>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</si>
  <si>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</si>
  <si>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</si>
  <si>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</si>
  <si>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</si>
  <si>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</si>
  <si>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</si>
  <si>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</si>
  <si>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</si>
  <si>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</si>
  <si>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</si>
  <si>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</si>
  <si>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</si>
  <si>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</si>
  <si>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</si>
  <si>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</si>
  <si>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</si>
  <si>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</si>
  <si>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</si>
  <si>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</si>
  <si>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</si>
  <si>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</si>
  <si>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</si>
  <si>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</si>
  <si>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</si>
  <si>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</si>
  <si>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</si>
  <si>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</si>
  <si>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</si>
  <si>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</si>
  <si>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</si>
  <si>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</si>
  <si>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</si>
  <si>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</si>
  <si>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</si>
  <si>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</si>
  <si>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</si>
  <si>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</si>
  <si>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</si>
  <si>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</si>
  <si>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</si>
  <si>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</si>
  <si>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</si>
  <si>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</si>
  <si>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</si>
  <si>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</si>
  <si>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</si>
  <si>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</si>
  <si>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</si>
  <si>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</si>
  <si>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</si>
  <si>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</si>
  <si>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</si>
  <si>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</si>
  <si>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</si>
  <si>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</si>
  <si>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</si>
  <si>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</si>
  <si>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</si>
  <si>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</si>
  <si>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</si>
  <si>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</si>
  <si>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</si>
  <si>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</si>
  <si>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</si>
  <si>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</si>
  <si>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</si>
  <si>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</si>
  <si>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</si>
  <si>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</si>
  <si>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</si>
  <si>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</si>
  <si>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</si>
  <si>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</si>
  <si>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</si>
  <si>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</si>
  <si>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</si>
  <si>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</si>
  <si>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</si>
  <si>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</si>
  <si>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</si>
  <si>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</si>
  <si>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</si>
  <si>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</si>
  <si>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</si>
  <si>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</si>
  <si>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</si>
  <si>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</si>
  <si>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</si>
  <si>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</si>
  <si>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</si>
  <si>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</si>
  <si>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</si>
  <si>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</si>
  <si>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</si>
  <si>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</si>
  <si>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</si>
  <si>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</si>
  <si>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</si>
  <si>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</si>
  <si>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</si>
  <si>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</si>
  <si>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</si>
  <si>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</si>
  <si>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</si>
  <si>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</si>
  <si>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</si>
  <si>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</si>
  <si>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</si>
  <si>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</si>
  <si>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</si>
  <si>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</si>
  <si>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</si>
  <si>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</si>
  <si>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</si>
  <si>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</si>
  <si>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</si>
  <si>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</si>
  <si>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</si>
  <si>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</si>
  <si>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</si>
  <si>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</si>
  <si>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</si>
  <si>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</si>
  <si>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</si>
  <si>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</si>
  <si>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</si>
  <si>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</si>
  <si>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</si>
  <si>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</si>
  <si>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</si>
  <si>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</si>
  <si>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</si>
  <si>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</si>
  <si>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</si>
  <si>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</si>
  <si>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</si>
  <si>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</si>
  <si>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</si>
  <si>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</si>
  <si>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</si>
  <si>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</si>
  <si>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</si>
  <si>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</si>
  <si>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</si>
  <si>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</si>
  <si>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</si>
  <si>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</si>
  <si>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</si>
  <si>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</si>
  <si>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</si>
  <si>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</si>
  <si>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</si>
  <si>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</si>
  <si>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</si>
  <si>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</si>
  <si>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</si>
  <si>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</si>
  <si>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</si>
  <si>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</si>
  <si>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</si>
  <si>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</si>
  <si>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</si>
  <si>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</si>
  <si>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</si>
  <si>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</si>
  <si>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</si>
  <si>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</si>
  <si>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</si>
  <si>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</si>
  <si>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</si>
  <si>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</si>
  <si>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</si>
  <si>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</si>
  <si>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</si>
  <si>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</si>
  <si>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</si>
  <si>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</si>
  <si>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</si>
  <si>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</si>
  <si>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</si>
  <si>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</si>
  <si>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</si>
  <si>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</si>
  <si>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</si>
  <si>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</si>
  <si>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</si>
  <si>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</si>
  <si>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</si>
  <si>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</si>
  <si>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</si>
  <si>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</si>
  <si>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</si>
  <si>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</si>
  <si>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</si>
  <si>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</si>
  <si>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</si>
  <si>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</si>
  <si>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</si>
  <si>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</si>
  <si>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</si>
  <si>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</si>
  <si>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</si>
  <si>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</si>
  <si>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</si>
  <si>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</si>
  <si>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</si>
  <si>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</si>
  <si>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</si>
  <si>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</si>
  <si>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</si>
  <si>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</si>
  <si>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</si>
  <si>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</si>
  <si>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</si>
  <si>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</si>
  <si>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</si>
  <si>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</si>
  <si>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</si>
  <si>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</si>
  <si>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</si>
  <si>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</si>
  <si>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</si>
  <si>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</si>
  <si>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</si>
  <si>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</si>
  <si>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</si>
  <si>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</si>
  <si>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</si>
  <si>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</si>
  <si>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</si>
  <si>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</si>
  <si>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</si>
  <si>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</si>
  <si>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</si>
  <si>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</si>
  <si>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</si>
  <si>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</si>
  <si>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</si>
  <si>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</si>
  <si>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</si>
  <si>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</si>
  <si>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</si>
  <si>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</si>
  <si>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</si>
  <si>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</si>
  <si>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</si>
  <si>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</si>
  <si>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</si>
  <si>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</si>
  <si>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</si>
  <si>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</si>
  <si>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</si>
  <si>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</si>
  <si>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</si>
  <si>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</si>
  <si>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</si>
  <si>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</si>
  <si>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</si>
  <si>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</si>
  <si>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</si>
  <si>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</si>
  <si>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</si>
  <si>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</si>
  <si>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</si>
  <si>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</si>
  <si>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</si>
  <si>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</si>
  <si>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</si>
  <si>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</si>
  <si>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</si>
  <si>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</si>
  <si>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</si>
  <si>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</si>
  <si>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</si>
  <si>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</si>
  <si>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</si>
  <si>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</si>
  <si>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</si>
  <si>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</si>
  <si>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</si>
  <si>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</si>
  <si>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</si>
  <si>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</si>
  <si>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</si>
  <si>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</si>
  <si>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</si>
  <si>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</si>
  <si>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</si>
  <si>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</si>
  <si>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</si>
  <si>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</si>
  <si>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</si>
  <si>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</si>
  <si>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</si>
  <si>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</si>
  <si>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</si>
  <si>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</si>
  <si>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</si>
  <si>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</si>
  <si>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</si>
  <si>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</si>
  <si>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</si>
  <si>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</si>
  <si>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</si>
  <si>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</si>
  <si>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</si>
  <si>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</si>
  <si>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</si>
  <si>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</si>
  <si>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</si>
  <si>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</si>
  <si>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</si>
  <si>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</si>
  <si>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</si>
  <si>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</si>
  <si>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</si>
  <si>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</si>
  <si>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</si>
  <si>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</si>
  <si>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</si>
  <si>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</si>
  <si>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</si>
  <si>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</si>
  <si>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</si>
  <si>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</si>
  <si>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</si>
  <si>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</si>
  <si>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</si>
  <si>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</si>
  <si>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</si>
  <si>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</si>
  <si>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</si>
  <si>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</si>
  <si>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</si>
  <si>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</si>
  <si>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</si>
  <si>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</si>
  <si>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</si>
  <si>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</si>
  <si>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</si>
  <si>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</si>
  <si>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</si>
  <si>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</si>
  <si>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</si>
  <si>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</si>
  <si>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</si>
  <si>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</si>
  <si>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</si>
  <si>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</si>
  <si>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</si>
  <si>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</si>
  <si>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</si>
  <si>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</si>
  <si>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</si>
  <si>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</si>
  <si>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</si>
  <si>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</si>
  <si>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</si>
  <si>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</si>
  <si>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</si>
  <si>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</si>
  <si>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</si>
  <si>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</si>
  <si>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</si>
  <si>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</si>
  <si>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</si>
  <si>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</si>
  <si>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</si>
  <si>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</si>
  <si>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</si>
  <si>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</si>
  <si>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</si>
  <si>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</si>
  <si>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</si>
  <si>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</si>
  <si>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</si>
  <si>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</si>
  <si>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</si>
  <si>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</si>
  <si>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</si>
  <si>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</si>
  <si>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</si>
  <si>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</si>
  <si>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</si>
  <si>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</si>
  <si>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</si>
  <si>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</si>
  <si>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</si>
  <si>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</si>
  <si>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</si>
  <si>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</si>
  <si>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</si>
  <si>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</si>
  <si>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</si>
  <si>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</si>
  <si>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</si>
  <si>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</si>
  <si>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</si>
  <si>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</si>
  <si>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</si>
  <si>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</si>
  <si>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</si>
  <si>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</si>
  <si>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</si>
  <si>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</si>
  <si>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</si>
  <si>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</si>
  <si>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</si>
  <si>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</si>
  <si>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</si>
  <si>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</si>
  <si>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</si>
  <si>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</si>
  <si>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</si>
  <si>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</si>
  <si>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</si>
  <si>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</si>
  <si>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</si>
  <si>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</si>
  <si>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</si>
  <si>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</si>
  <si>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</si>
  <si>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</si>
  <si>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</si>
  <si>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</si>
  <si>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</si>
  <si>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</si>
  <si>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</si>
  <si>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</si>
  <si>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</si>
  <si>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</si>
  <si>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</si>
  <si>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</si>
  <si>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</si>
  <si>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</si>
  <si>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</si>
  <si>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</si>
  <si>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</si>
  <si>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</si>
  <si>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</si>
  <si>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</si>
  <si>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</si>
  <si>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</si>
  <si>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</si>
  <si>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</si>
  <si>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</si>
  <si>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</si>
  <si>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</si>
  <si>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</si>
  <si>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</si>
  <si>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</si>
  <si>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</si>
  <si>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</si>
  <si>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</si>
  <si>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</si>
  <si>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</si>
  <si>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</si>
  <si>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</si>
  <si>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</si>
  <si>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</si>
  <si>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</si>
  <si>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</si>
  <si>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</si>
  <si>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</si>
  <si>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</si>
  <si>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</si>
  <si>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</si>
  <si>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</si>
  <si>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</si>
  <si>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</si>
  <si>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</si>
  <si>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</si>
  <si>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</si>
  <si>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</si>
  <si>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</si>
  <si>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</si>
  <si>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</si>
  <si>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</si>
  <si>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</si>
  <si>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</si>
  <si>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</si>
  <si>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</si>
  <si>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</si>
  <si>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</si>
  <si>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</si>
  <si>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</si>
  <si>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</si>
  <si>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</si>
  <si>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</si>
  <si>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</si>
  <si>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</si>
  <si>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</si>
  <si>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</si>
  <si>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</si>
  <si>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</si>
  <si>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</si>
  <si>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</si>
  <si>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</si>
  <si>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</si>
  <si>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</si>
  <si>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</si>
  <si>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</si>
  <si>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</si>
  <si>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</si>
  <si>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</si>
  <si>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</si>
  <si>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</si>
  <si>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</si>
  <si>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</si>
  <si>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</si>
  <si>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</si>
  <si>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</si>
  <si>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</si>
  <si>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</si>
  <si>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</si>
  <si>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</si>
  <si>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</si>
  <si>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</si>
  <si>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</si>
  <si>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</si>
  <si>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</si>
  <si>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</si>
  <si>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</si>
  <si>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</si>
  <si>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</si>
  <si>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</si>
  <si>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</si>
  <si>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</si>
  <si>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</si>
  <si>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</si>
  <si>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</si>
  <si>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</si>
  <si>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</si>
  <si>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</si>
  <si>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</si>
  <si>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</si>
  <si>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</si>
  <si>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</si>
  <si>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</si>
  <si>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</si>
  <si>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</si>
  <si>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</si>
  <si>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</si>
  <si>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</si>
  <si>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</si>
  <si>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</si>
  <si>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</si>
  <si>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</si>
  <si>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</si>
  <si>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</si>
  <si>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</si>
  <si>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</si>
  <si>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</si>
  <si>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</si>
  <si>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</si>
  <si>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</si>
  <si>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</si>
  <si>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</si>
  <si>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</si>
  <si>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</si>
  <si>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</si>
  <si>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</si>
  <si>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</si>
  <si>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</si>
  <si>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</si>
  <si>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</si>
  <si>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</si>
  <si>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</si>
  <si>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</si>
  <si>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</si>
  <si>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</si>
  <si>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</si>
  <si>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</si>
  <si>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</si>
  <si>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</si>
  <si>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</si>
  <si>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</si>
  <si>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</si>
  <si>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</si>
  <si>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</si>
  <si>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</si>
  <si>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</si>
  <si>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</si>
  <si>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</si>
  <si>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</si>
  <si>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</si>
  <si>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</si>
  <si>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</si>
  <si>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</si>
  <si>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</si>
  <si>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</si>
  <si>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</si>
  <si>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</si>
  <si>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</si>
  <si>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</si>
  <si>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</si>
  <si>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</si>
  <si>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</si>
  <si>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</si>
  <si>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</si>
  <si>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</si>
  <si>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</si>
  <si>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</si>
  <si>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</si>
  <si>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</si>
  <si>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</si>
  <si>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</si>
  <si>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</si>
  <si>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</si>
  <si>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</si>
  <si>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</si>
  <si>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</si>
  <si>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</si>
  <si>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</si>
  <si>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</si>
  <si>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</si>
  <si>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</si>
  <si>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</si>
  <si>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</si>
  <si>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</si>
  <si>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</si>
  <si>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</si>
  <si>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</si>
  <si>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</si>
  <si>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</si>
  <si>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</si>
  <si>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</si>
  <si>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</si>
  <si>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</si>
  <si>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</si>
  <si>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</si>
  <si>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</si>
  <si>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</si>
  <si>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</si>
  <si>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</si>
  <si>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</si>
  <si>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</si>
  <si>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</si>
  <si>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</si>
  <si>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</si>
  <si>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</si>
  <si>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</si>
  <si>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</si>
  <si>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</si>
  <si>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</si>
  <si>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</si>
  <si>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</si>
  <si>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</si>
  <si>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</si>
  <si>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</si>
  <si>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</si>
  <si>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</si>
  <si>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</si>
  <si>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</si>
  <si>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</si>
  <si>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</si>
  <si>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</si>
  <si>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</si>
  <si>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</si>
  <si>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</si>
  <si>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</si>
  <si>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</si>
  <si>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</si>
  <si>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</si>
  <si>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</si>
  <si>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</si>
  <si>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</si>
  <si>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</si>
  <si>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</si>
  <si>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</si>
  <si>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</si>
  <si>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</si>
  <si>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</si>
  <si>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</si>
  <si>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</si>
  <si>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</si>
  <si>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</si>
  <si>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</si>
  <si>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</si>
  <si>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</si>
  <si>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</si>
  <si>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</si>
  <si>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</si>
  <si>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</si>
  <si>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</si>
  <si>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</si>
  <si>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</si>
  <si>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</si>
  <si>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</si>
  <si>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</si>
  <si>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</si>
  <si>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</si>
  <si>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</si>
  <si>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</si>
  <si>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</si>
  <si>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</si>
  <si>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</si>
  <si>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</si>
  <si>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</si>
  <si>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</si>
  <si>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</si>
  <si>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</si>
  <si>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</si>
  <si>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</si>
  <si>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</si>
  <si>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</si>
  <si>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</si>
  <si>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</si>
  <si>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</si>
  <si>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</si>
  <si>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</si>
  <si>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</si>
  <si>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</si>
  <si>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</si>
  <si>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</si>
  <si>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</si>
  <si>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</si>
  <si>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</si>
  <si>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</si>
  <si>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</si>
  <si>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</si>
  <si>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</si>
  <si>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</si>
  <si>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</si>
  <si>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</si>
  <si>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</si>
  <si>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</si>
  <si>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</si>
  <si>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</si>
  <si>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</si>
  <si>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</si>
  <si>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</si>
  <si>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</si>
  <si>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</si>
  <si>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</si>
  <si>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</si>
  <si>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</si>
  <si>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</si>
  <si>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</si>
  <si>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</si>
  <si>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</si>
  <si>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</si>
  <si>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</si>
  <si>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</si>
  <si>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</si>
  <si>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</si>
  <si>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</si>
  <si>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</si>
  <si>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</si>
  <si>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</si>
  <si>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</si>
  <si>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</si>
  <si>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</si>
  <si>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</si>
  <si>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</si>
  <si>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</si>
  <si>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</si>
  <si>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</si>
  <si>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</si>
  <si>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</si>
  <si>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</si>
  <si>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</si>
  <si>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</si>
  <si>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</si>
  <si>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</si>
  <si>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</si>
  <si>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</si>
  <si>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</si>
  <si>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</si>
  <si>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</si>
  <si>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</si>
  <si>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</si>
  <si>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</si>
  <si>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</si>
  <si>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</si>
  <si>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</si>
  <si>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</si>
  <si>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</si>
  <si>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</si>
  <si>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</si>
  <si>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</si>
  <si>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</si>
  <si>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</si>
  <si>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</si>
  <si>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</si>
  <si>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</si>
  <si>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</si>
  <si>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</si>
  <si>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</si>
  <si>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</si>
  <si>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</si>
  <si>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</si>
  <si>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</si>
  <si>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</si>
  <si>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</si>
  <si>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</si>
  <si>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</si>
  <si>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</si>
  <si>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</si>
  <si>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</si>
  <si>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</si>
  <si>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</si>
  <si>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</si>
  <si>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</si>
  <si>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</si>
  <si>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</si>
  <si>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</si>
  <si>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</si>
  <si>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</si>
  <si>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</si>
  <si>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</si>
  <si>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</si>
  <si>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</si>
  <si>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</si>
  <si>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</si>
  <si>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</si>
  <si>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</si>
  <si>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</si>
  <si>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</si>
  <si>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</si>
  <si>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</si>
  <si>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</si>
  <si>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</si>
  <si>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</si>
  <si>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</si>
  <si>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</si>
  <si>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</si>
  <si>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</si>
  <si>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</si>
  <si>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</si>
  <si>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</si>
  <si>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</si>
  <si>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</si>
  <si>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</si>
  <si>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</si>
  <si>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</si>
  <si>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</si>
  <si>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</si>
  <si>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</si>
  <si>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</si>
  <si>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</si>
  <si>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</si>
  <si>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</si>
  <si>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</si>
  <si>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</si>
  <si>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</si>
  <si>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</si>
  <si>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</si>
  <si>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</si>
  <si>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</si>
  <si>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</si>
  <si>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</si>
  <si>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</si>
  <si>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</si>
  <si>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</si>
  <si>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</si>
  <si>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</si>
  <si>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</si>
  <si>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</si>
  <si>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</si>
  <si>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</si>
  <si>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</si>
  <si>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</si>
  <si>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</si>
  <si>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</si>
  <si>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</si>
  <si>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</si>
  <si>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</si>
  <si>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</si>
  <si>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</si>
  <si>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</si>
  <si>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</si>
  <si>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</si>
  <si>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</si>
  <si>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</si>
  <si>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</si>
  <si>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</si>
  <si>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</si>
  <si>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</si>
  <si>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</si>
  <si>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</si>
  <si>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</si>
  <si>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</si>
  <si>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</si>
  <si>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</si>
  <si>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</si>
  <si>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</si>
  <si>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</si>
  <si>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</si>
  <si>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</si>
  <si>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</si>
  <si>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</si>
  <si>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</si>
  <si>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</si>
  <si>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</si>
  <si>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</si>
  <si>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</si>
  <si>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</si>
  <si>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</si>
  <si>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</si>
  <si>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</si>
  <si>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</si>
  <si>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</si>
  <si>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</si>
  <si>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</si>
  <si>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</si>
  <si>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</si>
  <si>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</si>
  <si>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</si>
  <si>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</si>
  <si>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</si>
  <si>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</si>
  <si>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</si>
  <si>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</si>
  <si>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</si>
  <si>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</si>
  <si>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</si>
  <si>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</si>
  <si>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</si>
  <si>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</si>
  <si>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</si>
  <si>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</si>
  <si>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</si>
  <si>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</si>
  <si>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</si>
  <si>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</si>
  <si>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</si>
  <si>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</si>
  <si>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</si>
  <si>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</si>
  <si>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</si>
  <si>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</si>
  <si>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</si>
  <si>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</si>
  <si>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</si>
  <si>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</si>
  <si>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</si>
  <si>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</si>
  <si>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</si>
  <si>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</si>
  <si>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</si>
  <si>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</si>
  <si>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</si>
  <si>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</si>
  <si>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</si>
  <si>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</si>
  <si>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</si>
  <si>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</si>
  <si>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</si>
  <si>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</si>
  <si>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</si>
  <si>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</si>
  <si>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</si>
  <si>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</si>
  <si>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</si>
  <si>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</si>
  <si>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</si>
  <si>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</si>
  <si>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</si>
  <si>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</si>
  <si>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</si>
  <si>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</si>
  <si>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</si>
  <si>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</si>
  <si>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</si>
  <si>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</si>
  <si>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</si>
  <si>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</si>
  <si>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</si>
  <si>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</si>
  <si>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</si>
  <si>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</si>
  <si>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</si>
  <si>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</si>
  <si>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</si>
  <si>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</si>
  <si>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</si>
  <si>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</si>
  <si>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</si>
  <si>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</si>
  <si>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</si>
  <si>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</si>
  <si>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</si>
  <si>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</si>
  <si>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</si>
  <si>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</si>
  <si>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</si>
  <si>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</si>
  <si>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</si>
  <si>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</si>
  <si>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</si>
  <si>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</si>
  <si>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</si>
  <si>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</si>
  <si>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</si>
  <si>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</si>
  <si>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</si>
  <si>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</si>
  <si>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</si>
  <si>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</si>
  <si>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</si>
  <si>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</si>
  <si>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</si>
  <si>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</si>
  <si>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</si>
  <si>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</si>
  <si>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</si>
  <si>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</si>
  <si>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</si>
  <si>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</si>
  <si>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</si>
  <si>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</si>
  <si>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</si>
  <si>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</si>
  <si>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</si>
  <si>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</si>
  <si>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</si>
  <si>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</si>
  <si>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</si>
  <si>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</si>
  <si>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</si>
  <si>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</si>
  <si>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</si>
  <si>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</si>
  <si>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</si>
  <si>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</si>
  <si>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</si>
  <si>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</si>
  <si>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</si>
  <si>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</si>
  <si>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</si>
  <si>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</si>
  <si>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</si>
  <si>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</si>
  <si>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</si>
  <si>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</si>
  <si>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</si>
  <si>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</si>
  <si>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</si>
  <si>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</si>
  <si>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</si>
  <si>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</si>
  <si>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</si>
  <si>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</si>
  <si>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</si>
  <si>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</si>
  <si>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</si>
  <si>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</si>
  <si>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</si>
  <si>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</si>
  <si>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</si>
  <si>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</si>
  <si>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</si>
  <si>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</si>
  <si>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</si>
  <si>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</si>
  <si>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</si>
  <si>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</si>
  <si>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</si>
  <si>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</si>
  <si>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</si>
  <si>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</si>
  <si>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</si>
  <si>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</si>
  <si>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</si>
  <si>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</si>
  <si>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</si>
  <si>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</si>
  <si>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</si>
  <si>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</si>
  <si>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</si>
  <si>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</si>
  <si>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</si>
  <si>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</si>
  <si>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</si>
  <si>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</si>
  <si>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</si>
  <si>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</si>
  <si>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</si>
  <si>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</si>
  <si>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</si>
  <si>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</si>
  <si>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</si>
  <si>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</si>
  <si>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</si>
  <si>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</si>
  <si>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</si>
  <si>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</si>
  <si>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</si>
  <si>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</si>
  <si>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</si>
  <si>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</si>
  <si>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</si>
  <si>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</si>
  <si>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</si>
  <si>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</si>
  <si>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</si>
  <si>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</si>
  <si>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</si>
  <si>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</si>
  <si>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</si>
  <si>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</si>
  <si>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</si>
  <si>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</si>
  <si>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</si>
  <si>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</si>
  <si>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</si>
  <si>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</si>
  <si>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</si>
  <si>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</si>
  <si>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</si>
  <si>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</si>
  <si>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</si>
  <si>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</si>
  <si>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</si>
  <si>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</si>
  <si>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</si>
  <si>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</si>
  <si>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</si>
  <si>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</si>
  <si>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</si>
  <si>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</si>
  <si>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</si>
  <si>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</si>
  <si>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</si>
  <si>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</si>
  <si>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</si>
  <si>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</si>
  <si>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</si>
  <si>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</si>
  <si>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</si>
  <si>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</si>
  <si>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</si>
  <si>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</si>
  <si>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</si>
  <si>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</si>
  <si>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</si>
  <si>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</si>
  <si>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</si>
  <si>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</si>
  <si>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</si>
  <si>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</si>
  <si>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</si>
  <si>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</si>
  <si>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</si>
  <si>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</si>
  <si>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</si>
  <si>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</si>
  <si>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</si>
  <si>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</si>
  <si>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</si>
  <si>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</si>
  <si>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</si>
  <si>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</si>
  <si>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</si>
  <si>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</si>
  <si>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</si>
  <si>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</si>
  <si>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</si>
  <si>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</si>
  <si>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</si>
  <si>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</si>
  <si>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</si>
  <si>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</si>
  <si>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</si>
  <si>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</si>
  <si>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</si>
  <si>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</si>
  <si>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</si>
  <si>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</si>
  <si>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</si>
  <si>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</si>
  <si>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</si>
  <si>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</si>
  <si>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</si>
  <si>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</si>
  <si>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</si>
  <si>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</si>
  <si>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</si>
  <si>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</si>
  <si>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</si>
  <si>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</si>
  <si>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</si>
  <si>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</si>
  <si>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</si>
  <si>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</si>
  <si>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</si>
  <si>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</si>
  <si>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</si>
  <si>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</si>
  <si>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</si>
  <si>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</si>
  <si>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</si>
  <si>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</si>
  <si>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</si>
  <si>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</si>
  <si>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</si>
  <si>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</si>
  <si>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</si>
  <si>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</si>
  <si>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</si>
  <si>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</si>
  <si>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</si>
  <si>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</si>
  <si>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</si>
  <si>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</si>
  <si>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</si>
  <si>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</si>
  <si>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</si>
  <si>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</si>
  <si>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</si>
  <si>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</si>
  <si>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</si>
  <si>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</si>
  <si>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</si>
  <si>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</si>
  <si>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</si>
  <si>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</si>
  <si>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</si>
  <si>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</si>
  <si>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</si>
  <si>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</si>
  <si>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</si>
  <si>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</si>
  <si>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</si>
  <si>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</si>
  <si>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</si>
  <si>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</si>
  <si>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</si>
  <si>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</si>
  <si>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</si>
  <si>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</si>
  <si>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</si>
  <si>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</si>
  <si>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</si>
  <si>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</si>
  <si>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</si>
  <si>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</si>
  <si>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</si>
  <si>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</si>
  <si>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</si>
  <si>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</si>
  <si>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</si>
  <si>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</si>
  <si>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</si>
  <si>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</si>
  <si>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</si>
  <si>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</si>
  <si>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</si>
  <si>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</si>
  <si>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</si>
  <si>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</si>
  <si>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</si>
  <si>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</si>
  <si>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</si>
  <si>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</si>
  <si>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</si>
  <si>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</si>
  <si>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</si>
  <si>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</si>
  <si>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</si>
  <si>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</si>
  <si>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</si>
  <si>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</si>
  <si>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</si>
  <si>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</si>
  <si>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</si>
  <si>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</si>
  <si>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</si>
  <si>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</si>
  <si>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</si>
  <si>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</si>
  <si>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</si>
  <si>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</si>
  <si>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</si>
  <si>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</si>
  <si>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</si>
  <si>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</si>
  <si>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</si>
  <si>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</si>
  <si>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</si>
  <si>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</si>
  <si>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</si>
  <si>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</si>
  <si>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</si>
  <si>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</si>
  <si>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</si>
  <si>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</si>
  <si>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</si>
  <si>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</si>
  <si>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</si>
  <si>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</si>
  <si>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</si>
  <si>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</si>
  <si>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</si>
  <si>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</si>
  <si>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</si>
  <si>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</si>
  <si>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</si>
  <si>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</si>
  <si>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</si>
  <si>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</si>
  <si>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</si>
  <si>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</si>
  <si>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</si>
  <si>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</si>
  <si>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</si>
  <si>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</si>
  <si>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</si>
  <si>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</si>
  <si>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</si>
  <si>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</si>
  <si>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</si>
  <si>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</si>
  <si>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</si>
  <si>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</si>
  <si>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</si>
  <si>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</si>
  <si>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</si>
  <si>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</si>
  <si>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</si>
  <si>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</si>
  <si>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</si>
  <si>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</si>
  <si>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</si>
  <si>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</si>
  <si>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</si>
  <si>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</si>
  <si>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</si>
  <si>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</si>
  <si>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</si>
  <si>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</si>
  <si>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</si>
  <si>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</si>
  <si>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</si>
  <si>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</si>
  <si>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</si>
  <si>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</si>
  <si>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</si>
  <si>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</si>
  <si>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</si>
  <si>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</si>
  <si>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</si>
  <si>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</si>
  <si>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</si>
  <si>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</si>
  <si>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</si>
  <si>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</si>
  <si>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</si>
  <si>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</si>
  <si>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</si>
  <si>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</si>
  <si>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</si>
  <si>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</si>
  <si>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</si>
  <si>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</si>
  <si>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</si>
  <si>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</si>
  <si>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</si>
  <si>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</si>
  <si>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</si>
  <si>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</si>
  <si>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</si>
  <si>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</si>
  <si>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</si>
  <si>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</si>
  <si>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</si>
  <si>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</si>
  <si>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</si>
  <si>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</si>
  <si>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</si>
  <si>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</si>
  <si>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</si>
  <si>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</si>
  <si>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</si>
  <si>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</si>
  <si>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</si>
  <si>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</si>
  <si>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</si>
  <si>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</si>
  <si>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</si>
  <si>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</si>
  <si>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</si>
  <si>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</si>
  <si>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</si>
  <si>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</si>
  <si>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</si>
  <si>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</si>
  <si>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</si>
  <si>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</si>
  <si>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</si>
  <si>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</si>
  <si>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</si>
  <si>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</si>
  <si>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</si>
  <si>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</si>
  <si>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</si>
  <si>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</si>
  <si>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</si>
  <si>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</si>
  <si>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</si>
  <si>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</si>
  <si>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</si>
  <si>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</si>
  <si>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</si>
  <si>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</si>
  <si>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</si>
  <si>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</si>
  <si>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</si>
  <si>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</si>
  <si>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</si>
  <si>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</si>
  <si>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</si>
  <si>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</si>
  <si>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</si>
  <si>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</si>
  <si>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</si>
  <si>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</si>
  <si>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</si>
  <si>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</si>
  <si>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</si>
  <si>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</si>
  <si>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</si>
  <si>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</si>
  <si>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</si>
  <si>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</si>
  <si>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</si>
  <si>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</si>
  <si>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</si>
  <si>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</si>
  <si>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</si>
  <si>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</si>
  <si>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</si>
  <si>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</si>
  <si>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</si>
  <si>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</si>
  <si>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</si>
  <si>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</si>
  <si>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</si>
  <si>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</si>
  <si>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</si>
  <si>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</si>
  <si>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</si>
  <si>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</si>
  <si>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</si>
  <si>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</si>
  <si>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</si>
  <si>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</si>
  <si>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</si>
  <si>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</si>
  <si>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</si>
  <si>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</si>
  <si>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</si>
  <si>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</si>
  <si>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</si>
  <si>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</si>
  <si>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</si>
  <si>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</si>
  <si>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</si>
  <si>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</si>
  <si>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</si>
  <si>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</si>
  <si>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</si>
  <si>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</si>
  <si>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</si>
  <si>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</si>
  <si>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</si>
  <si>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</si>
  <si>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</si>
  <si>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</si>
  <si>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</si>
  <si>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</si>
  <si>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</si>
  <si>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</si>
  <si>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</si>
  <si>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</si>
  <si>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</si>
  <si>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</si>
  <si>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</si>
  <si>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</si>
  <si>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</si>
  <si>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</si>
  <si>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</si>
  <si>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</si>
  <si>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</si>
  <si>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</si>
  <si>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</si>
  <si>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</si>
  <si>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</si>
  <si>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</si>
  <si>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</si>
  <si>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</si>
  <si>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</si>
  <si>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</si>
  <si>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</si>
  <si>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</si>
  <si>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</si>
  <si>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</si>
  <si>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</si>
  <si>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</si>
  <si>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</si>
  <si>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</si>
  <si>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</si>
  <si>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</si>
  <si>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</si>
  <si>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</si>
  <si>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</si>
  <si>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</si>
  <si>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</si>
  <si>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</si>
  <si>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</si>
  <si>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</si>
  <si>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</si>
  <si>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</si>
  <si>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</si>
  <si>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</si>
  <si>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</si>
  <si>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</si>
  <si>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</si>
  <si>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</si>
  <si>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</si>
  <si>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</si>
  <si>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</si>
  <si>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</si>
  <si>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</si>
  <si>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</si>
  <si>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</si>
  <si>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</si>
  <si>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</si>
  <si>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</si>
  <si>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</si>
  <si>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</si>
  <si>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</si>
  <si>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</si>
  <si>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</si>
  <si>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</si>
  <si>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</si>
  <si>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</si>
  <si>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</si>
  <si>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</si>
  <si>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</si>
  <si>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</si>
  <si>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</si>
  <si>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</si>
  <si>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</si>
  <si>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</si>
  <si>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</si>
  <si>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</si>
  <si>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</si>
  <si>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</si>
  <si>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</si>
  <si>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</si>
  <si>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</si>
  <si>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</si>
  <si>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</si>
  <si>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</si>
  <si>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</si>
  <si>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</si>
  <si>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</si>
  <si>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</si>
  <si>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</si>
  <si>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</si>
  <si>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</si>
  <si>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</si>
  <si>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</si>
  <si>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</si>
  <si>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</si>
  <si>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</si>
  <si>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</si>
  <si>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</si>
  <si>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</si>
  <si>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</si>
  <si>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</si>
  <si>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</si>
  <si>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</si>
  <si>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</si>
  <si>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</si>
  <si>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</si>
  <si>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</si>
  <si>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</si>
  <si>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</si>
  <si>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</si>
  <si>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</si>
  <si>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</si>
  <si>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</si>
  <si>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</si>
  <si>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</si>
  <si>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</si>
  <si>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</si>
  <si>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</si>
  <si>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</si>
  <si>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</si>
  <si>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</si>
  <si>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</si>
  <si>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</si>
  <si>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</si>
  <si>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</si>
  <si>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</si>
  <si>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</si>
  <si>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</si>
  <si>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</si>
  <si>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</si>
  <si>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</si>
  <si>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</si>
  <si>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</si>
  <si>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</si>
  <si>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</si>
  <si>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</si>
  <si>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</si>
  <si>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</si>
  <si>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</si>
  <si>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</si>
  <si>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</si>
  <si>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</si>
  <si>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</si>
  <si>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</si>
  <si>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</si>
  <si>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</si>
  <si>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</si>
  <si>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</si>
  <si>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</si>
  <si>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</si>
  <si>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</si>
  <si>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</si>
  <si>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</si>
  <si>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</si>
  <si>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</si>
  <si>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</si>
  <si>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</si>
  <si>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</si>
  <si>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</si>
  <si>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</si>
  <si>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</si>
  <si>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</si>
  <si>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</si>
  <si>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</si>
  <si>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</si>
  <si>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</si>
  <si>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</si>
  <si>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</si>
  <si>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</si>
  <si>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</si>
  <si>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</si>
  <si>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</si>
  <si>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</si>
  <si>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</si>
  <si>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</si>
  <si>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</si>
  <si>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</si>
  <si>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</si>
  <si>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</si>
  <si>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</si>
  <si>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</si>
  <si>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</si>
  <si>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</si>
  <si>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</si>
  <si>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</si>
  <si>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</si>
  <si>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</si>
  <si>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</si>
  <si>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</si>
  <si>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</si>
  <si>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</si>
  <si>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</si>
  <si>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</si>
  <si>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</si>
  <si>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</si>
  <si>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</si>
  <si>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</si>
  <si>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</si>
  <si>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</si>
  <si>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</si>
  <si>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</si>
  <si>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</si>
  <si>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</si>
  <si>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</si>
  <si>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</si>
  <si>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</si>
  <si>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</si>
  <si>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</si>
  <si>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</si>
  <si>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</si>
  <si>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</si>
  <si>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</si>
  <si>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</si>
  <si>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</si>
  <si>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</si>
  <si>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</si>
  <si>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</si>
  <si>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</si>
  <si>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</si>
  <si>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</si>
  <si>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</si>
  <si>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</si>
  <si>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</si>
  <si>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</si>
  <si>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</si>
  <si>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</si>
  <si>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</si>
  <si>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</si>
  <si>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</si>
  <si>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</si>
  <si>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</si>
  <si>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</si>
  <si>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</si>
  <si>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</si>
  <si>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</si>
  <si>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</si>
  <si>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</si>
  <si>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</si>
  <si>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</si>
  <si>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</si>
  <si>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</si>
  <si>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</si>
  <si>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</si>
  <si>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</si>
  <si>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</si>
  <si>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</si>
  <si>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</si>
  <si>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</si>
  <si>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</si>
  <si>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</si>
  <si>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</si>
  <si>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</si>
  <si>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</si>
  <si>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</si>
  <si>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</si>
  <si>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</si>
  <si>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</si>
  <si>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</si>
  <si>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</si>
  <si>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</si>
  <si>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</si>
  <si>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</si>
  <si>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</si>
  <si>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</si>
  <si>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</si>
  <si>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</si>
  <si>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</si>
  <si>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</si>
  <si>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</si>
  <si>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</si>
  <si>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</si>
  <si>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</si>
  <si>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</si>
  <si>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</si>
  <si>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</si>
  <si>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</si>
  <si>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</si>
  <si>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</si>
  <si>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</si>
  <si>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</si>
  <si>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</si>
  <si>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</si>
  <si>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</si>
  <si>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</si>
  <si>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</si>
  <si>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</si>
  <si>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</si>
  <si>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</si>
  <si>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</si>
  <si>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</si>
  <si>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</si>
  <si>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</si>
  <si>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</si>
  <si>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</si>
  <si>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</si>
  <si>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</si>
  <si>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</si>
  <si>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</si>
  <si>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</si>
  <si>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</si>
  <si>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</si>
  <si>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</si>
  <si>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</si>
  <si>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</si>
  <si>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</si>
  <si>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</si>
  <si>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</si>
  <si>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</si>
  <si>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</si>
  <si>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</si>
  <si>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</si>
  <si>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</si>
  <si>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</si>
  <si>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</si>
  <si>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</si>
  <si>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</si>
  <si>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</si>
  <si>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</si>
  <si>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</si>
  <si>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</si>
  <si>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</si>
  <si>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</si>
  <si>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</si>
  <si>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</si>
  <si>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</si>
  <si>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</si>
  <si>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</si>
  <si>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</si>
  <si>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</si>
  <si>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</si>
  <si>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</si>
  <si>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</si>
  <si>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</si>
  <si>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</si>
  <si>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</si>
  <si>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</si>
  <si>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</si>
  <si>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</si>
  <si>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</si>
  <si>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</si>
  <si>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</si>
  <si>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</si>
  <si>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</si>
  <si>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</si>
  <si>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</si>
  <si>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</si>
  <si>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</si>
  <si>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</si>
  <si>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</si>
  <si>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</si>
  <si>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</si>
  <si>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</si>
  <si>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</si>
  <si>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</si>
  <si>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</si>
  <si>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</si>
  <si>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</si>
  <si>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</si>
  <si>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</si>
  <si>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</si>
  <si>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</si>
  <si>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</si>
  <si>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</si>
  <si>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</si>
  <si>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</si>
  <si>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</si>
  <si>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</si>
  <si>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</si>
  <si>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</si>
  <si>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</si>
  <si>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</si>
  <si>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</si>
  <si>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</si>
  <si>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</si>
  <si>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</si>
  <si>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</si>
  <si>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</si>
  <si>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</si>
  <si>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</si>
  <si>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</si>
  <si>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</si>
  <si>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</si>
  <si>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</si>
  <si>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</si>
  <si>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</si>
  <si>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</si>
  <si>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</si>
  <si>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</si>
  <si>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</si>
  <si>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</si>
  <si>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</si>
  <si>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</si>
  <si>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</si>
  <si>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</si>
  <si>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</si>
  <si>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</si>
  <si>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</si>
  <si>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</si>
  <si>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</si>
  <si>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</si>
  <si>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</si>
  <si>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</si>
  <si>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</si>
  <si>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</si>
  <si>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</si>
  <si>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</si>
  <si>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</si>
  <si>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</si>
  <si>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</si>
  <si>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</si>
  <si>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</si>
  <si>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</si>
  <si>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</si>
  <si>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</si>
  <si>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</si>
  <si>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</si>
  <si>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</si>
  <si>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</si>
  <si>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</si>
  <si>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</si>
  <si>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</si>
  <si>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</si>
  <si>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</si>
  <si>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</si>
  <si>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</si>
  <si>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</si>
  <si>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</si>
  <si>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</si>
  <si>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</si>
  <si>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</si>
  <si>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</si>
  <si>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</si>
  <si>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</si>
  <si>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</si>
  <si>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</si>
  <si>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</si>
  <si>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</si>
  <si>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</si>
  <si>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</si>
  <si>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</si>
  <si>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</si>
  <si>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</si>
  <si>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</si>
  <si>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</si>
  <si>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</si>
  <si>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</si>
  <si>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</si>
  <si>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</si>
  <si>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</si>
  <si>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</si>
  <si>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</si>
  <si>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</si>
  <si>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</si>
  <si>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</si>
  <si>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</si>
  <si>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</si>
  <si>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</si>
  <si>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</si>
  <si>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</si>
  <si>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</si>
  <si>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</si>
  <si>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</si>
  <si>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</si>
  <si>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</si>
  <si>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</si>
  <si>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</si>
  <si>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</si>
  <si>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</si>
  <si>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</si>
  <si>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</si>
  <si>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</si>
  <si>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</si>
  <si>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</si>
  <si>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</si>
  <si>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</si>
  <si>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</si>
  <si>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</si>
  <si>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</si>
  <si>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</si>
  <si>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</si>
  <si>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</si>
  <si>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</si>
  <si>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</si>
  <si>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</si>
  <si>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</si>
  <si>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</si>
  <si>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</si>
  <si>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</si>
  <si>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</si>
  <si>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</si>
  <si>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</si>
  <si>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</si>
  <si>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</si>
  <si>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</si>
  <si>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</si>
  <si>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</si>
  <si>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</si>
  <si>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</si>
  <si>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</si>
  <si>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</si>
  <si>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</si>
  <si>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</si>
  <si>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</si>
  <si>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</si>
  <si>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</si>
  <si>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</si>
  <si>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</si>
  <si>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</si>
  <si>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</si>
  <si>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</si>
  <si>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</si>
  <si>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</si>
  <si>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</si>
  <si>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</si>
  <si>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</si>
  <si>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</si>
  <si>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</si>
  <si>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</si>
  <si>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</si>
  <si>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</si>
  <si>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</si>
  <si>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</si>
  <si>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</si>
  <si>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</si>
  <si>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</si>
  <si>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</si>
  <si>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</si>
  <si>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</si>
  <si>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</si>
  <si>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</si>
  <si>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</si>
  <si>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</si>
  <si>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</si>
  <si>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</si>
  <si>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</si>
  <si>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</si>
  <si>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</si>
  <si>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</si>
  <si>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</si>
  <si>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</si>
  <si>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</si>
  <si>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</si>
  <si>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</si>
  <si>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</si>
  <si>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</si>
  <si>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</si>
  <si>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</si>
  <si>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</si>
  <si>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</si>
  <si>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</si>
  <si>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</si>
  <si>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</si>
  <si>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</si>
  <si>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</si>
  <si>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</si>
  <si>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</si>
  <si>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</si>
  <si>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</si>
  <si>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</si>
  <si>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</si>
  <si>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</si>
  <si>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</si>
  <si>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</si>
  <si>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</si>
  <si>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</si>
  <si>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</si>
  <si>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</si>
  <si>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</si>
  <si>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</si>
  <si>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</si>
  <si>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</si>
  <si>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</si>
  <si>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</si>
  <si>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</si>
  <si>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</si>
  <si>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</si>
  <si>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</si>
  <si>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</si>
  <si>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</si>
  <si>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</si>
  <si>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</si>
  <si>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</si>
  <si>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</si>
  <si>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</si>
  <si>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</si>
  <si>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</si>
  <si>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</si>
  <si>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</si>
  <si>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</si>
  <si>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</si>
  <si>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</si>
  <si>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</si>
  <si>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</si>
  <si>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</si>
  <si>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</si>
  <si>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</si>
  <si>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</si>
  <si>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</si>
  <si>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</si>
  <si>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</si>
  <si>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</si>
  <si>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</si>
  <si>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</si>
  <si>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</si>
  <si>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</si>
  <si>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</si>
  <si>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</si>
  <si>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</si>
  <si>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</si>
  <si>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</si>
  <si>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</si>
  <si>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</si>
  <si>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</si>
  <si>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</si>
  <si>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</si>
  <si>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</si>
  <si>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</si>
  <si>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</si>
  <si>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</si>
  <si>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</si>
  <si>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</si>
  <si>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</si>
  <si>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</si>
  <si>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</si>
  <si>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</si>
  <si>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</si>
  <si>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</si>
  <si>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</si>
  <si>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</si>
  <si>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</si>
  <si>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</si>
  <si>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</si>
  <si>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</si>
  <si>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</si>
  <si>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</si>
  <si>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</si>
  <si>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</si>
  <si>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</si>
  <si>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</si>
  <si>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</si>
  <si>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</si>
  <si>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</si>
  <si>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</si>
  <si>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</si>
  <si>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</si>
  <si>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</si>
  <si>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</si>
  <si>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</si>
  <si>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</si>
  <si>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</si>
  <si>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</si>
  <si>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</si>
  <si>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</si>
  <si>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</si>
  <si>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</si>
  <si>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</si>
  <si>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</si>
  <si>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</si>
  <si>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</si>
  <si>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</si>
  <si>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</si>
  <si>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</si>
  <si>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</si>
  <si>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</si>
  <si>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</si>
  <si>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</si>
  <si>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</si>
  <si>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</si>
  <si>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</si>
  <si>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</si>
  <si>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</si>
  <si>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</si>
  <si>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</si>
  <si>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</si>
  <si>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</si>
  <si>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</si>
  <si>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</si>
  <si>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</si>
  <si>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</si>
  <si>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</si>
  <si>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</si>
  <si>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</si>
  <si>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</si>
  <si>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</si>
  <si>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</si>
  <si>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</si>
  <si>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</si>
  <si>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</si>
  <si>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</si>
  <si>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</si>
  <si>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</si>
  <si>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</si>
  <si>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</si>
  <si>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</si>
  <si>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</si>
  <si>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</si>
  <si>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</si>
  <si>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</si>
  <si>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</si>
  <si>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</si>
  <si>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</si>
  <si>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</si>
  <si>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</si>
  <si>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</si>
  <si>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</si>
  <si>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</si>
  <si>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</si>
  <si>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</si>
  <si>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</si>
  <si>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</si>
  <si>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</si>
  <si>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</si>
  <si>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</si>
  <si>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</si>
  <si>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</si>
  <si>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</si>
  <si>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</si>
  <si>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</si>
  <si>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</si>
  <si>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</si>
  <si>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</si>
  <si>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</si>
  <si>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</si>
  <si>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</si>
  <si>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</si>
  <si>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</si>
  <si>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</si>
  <si>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</si>
  <si>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</si>
  <si>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</si>
  <si>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</si>
  <si>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</si>
  <si>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</si>
  <si>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</si>
  <si>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</si>
  <si>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</si>
  <si>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</si>
  <si>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</si>
  <si>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</si>
  <si>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</si>
  <si>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</si>
  <si>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</si>
  <si>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</si>
  <si>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</si>
  <si>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</si>
  <si>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</si>
  <si>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</si>
  <si>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</si>
  <si>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</si>
  <si>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</si>
  <si>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</si>
  <si>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</si>
  <si>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</si>
  <si>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</si>
  <si>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</si>
  <si>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</si>
  <si>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</si>
  <si>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</si>
  <si>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</si>
  <si>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</si>
  <si>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</si>
  <si>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</si>
  <si>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</si>
  <si>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</si>
  <si>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</si>
  <si>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</si>
  <si>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</si>
  <si>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</si>
  <si>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</si>
  <si>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</si>
  <si>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</si>
  <si>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</si>
  <si>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</si>
  <si>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</si>
  <si>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</si>
  <si>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</si>
  <si>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</si>
  <si>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</si>
  <si>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</si>
  <si>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</si>
  <si>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</si>
  <si>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</si>
  <si>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</si>
  <si>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</si>
  <si>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</si>
  <si>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</si>
  <si>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</si>
  <si>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</si>
  <si>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</si>
  <si>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</si>
  <si>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</si>
  <si>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</si>
  <si>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</si>
  <si>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</si>
  <si>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</si>
  <si>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</si>
  <si>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</si>
  <si>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</si>
  <si>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</si>
  <si>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</si>
  <si>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</si>
  <si>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</si>
  <si>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</si>
  <si>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</si>
  <si>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</si>
  <si>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</si>
  <si>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</si>
  <si>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</si>
  <si>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</si>
  <si>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</si>
  <si>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</si>
  <si>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</si>
  <si>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</si>
  <si>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</si>
  <si>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</si>
  <si>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</si>
  <si>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</si>
  <si>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</si>
  <si>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</si>
  <si>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</si>
  <si>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</si>
  <si>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</si>
  <si>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</si>
  <si>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</si>
  <si>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</si>
  <si>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</si>
  <si>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</si>
  <si>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</si>
  <si>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</si>
  <si>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</si>
  <si>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</si>
  <si>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</si>
  <si>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</si>
  <si>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</si>
  <si>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</si>
  <si>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</si>
  <si>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</si>
  <si>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</si>
  <si>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</si>
  <si>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</si>
  <si>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</si>
  <si>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</si>
  <si>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</si>
  <si>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</si>
  <si>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</si>
  <si>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</si>
  <si>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</si>
  <si>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</si>
  <si>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</si>
  <si>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</si>
  <si>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</si>
  <si>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</si>
  <si>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</si>
  <si>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</si>
  <si>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</si>
  <si>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</si>
  <si>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</si>
  <si>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</si>
  <si>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</si>
  <si>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</si>
  <si>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</si>
  <si>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</si>
  <si>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</si>
  <si>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</si>
  <si>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</si>
  <si>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</si>
  <si>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</si>
  <si>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</si>
  <si>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</si>
  <si>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</si>
  <si>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</si>
  <si>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</si>
  <si>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</si>
  <si>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</si>
  <si>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</si>
  <si>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</si>
  <si>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</si>
  <si>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</si>
  <si>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</si>
  <si>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</si>
  <si>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</si>
  <si>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</si>
  <si>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</si>
  <si>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</si>
  <si>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</si>
  <si>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</si>
  <si>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</si>
  <si>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</si>
  <si>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</si>
  <si>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</si>
  <si>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</si>
  <si>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</si>
  <si>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</si>
  <si>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</si>
  <si>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</si>
  <si>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</si>
  <si>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</si>
  <si>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</si>
  <si>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</si>
  <si>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</si>
  <si>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</si>
  <si>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</si>
  <si>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</si>
  <si>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</si>
  <si>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</si>
  <si>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</si>
  <si>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</si>
  <si>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</si>
  <si>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</si>
  <si>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</si>
  <si>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</si>
  <si>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</si>
  <si>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</si>
  <si>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</si>
  <si>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</si>
  <si>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</si>
  <si>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</si>
  <si>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</si>
  <si>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</si>
  <si>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</si>
  <si>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</si>
  <si>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</si>
  <si>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</si>
  <si>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</si>
  <si>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</si>
  <si>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</si>
  <si>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</si>
  <si>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</si>
  <si>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</si>
  <si>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</si>
  <si>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</si>
  <si>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</si>
  <si>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</si>
  <si>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</si>
  <si>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</si>
  <si>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</si>
  <si>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</si>
  <si>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</si>
  <si>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</si>
  <si>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</si>
  <si>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</si>
  <si>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</si>
  <si>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</si>
  <si>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</si>
  <si>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</si>
  <si>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</si>
  <si>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</si>
  <si>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</si>
  <si>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</si>
  <si>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</si>
  <si>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</si>
  <si>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</si>
  <si>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</si>
  <si>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</si>
  <si>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</si>
  <si>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</si>
  <si>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</si>
  <si>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</si>
  <si>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</si>
  <si>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</si>
  <si>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</si>
  <si>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</si>
  <si>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</si>
  <si>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</si>
  <si>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</si>
  <si>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</si>
  <si>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</si>
  <si>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</si>
  <si>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</si>
  <si>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</si>
  <si>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</si>
  <si>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</si>
  <si>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</si>
  <si>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</si>
  <si>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</si>
  <si>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</si>
  <si>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</si>
  <si>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</si>
  <si>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</si>
  <si>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</si>
  <si>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</si>
  <si>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</si>
  <si>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</si>
  <si>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</si>
  <si>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</si>
  <si>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</si>
  <si>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</si>
  <si>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</si>
  <si>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</si>
  <si>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</si>
  <si>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</si>
  <si>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</si>
  <si>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</si>
  <si>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</si>
  <si>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</si>
  <si>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</si>
  <si>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</si>
  <si>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</si>
  <si>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</si>
  <si>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</si>
  <si>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</si>
  <si>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</si>
  <si>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</si>
  <si>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</si>
  <si>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</si>
  <si>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</si>
  <si>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</si>
  <si>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</si>
  <si>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</si>
  <si>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</si>
  <si>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</si>
  <si>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</si>
  <si>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</si>
  <si>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</si>
  <si>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</si>
  <si>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</si>
  <si>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</si>
  <si>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</si>
  <si>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</si>
  <si>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</si>
  <si>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</si>
  <si>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</si>
  <si>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</si>
  <si>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</si>
  <si>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</si>
  <si>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</si>
  <si>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</si>
  <si>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</si>
  <si>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</si>
  <si>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</si>
  <si>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</si>
  <si>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</si>
  <si>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</si>
  <si>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</si>
  <si>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</si>
  <si>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</si>
  <si>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</si>
  <si>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</si>
  <si>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</si>
  <si>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</si>
  <si>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</si>
  <si>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</si>
  <si>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</si>
  <si>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</si>
  <si>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</si>
  <si>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</si>
  <si>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</si>
  <si>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</si>
  <si>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</si>
  <si>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</si>
  <si>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</si>
  <si>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</si>
  <si>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</si>
  <si>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</si>
  <si>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</si>
  <si>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</si>
  <si>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</si>
  <si>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</si>
  <si>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</si>
  <si>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</si>
  <si>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</si>
  <si>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</si>
  <si>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</si>
  <si>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</si>
  <si>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</si>
  <si>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</si>
  <si>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</si>
  <si>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</si>
  <si>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</si>
  <si>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</si>
  <si>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</si>
  <si>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</si>
  <si>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</si>
  <si>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</si>
  <si>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</si>
  <si>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</si>
  <si>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</si>
  <si>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</si>
  <si>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</si>
  <si>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</si>
  <si>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</si>
  <si>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</si>
  <si>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</si>
  <si>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</si>
  <si>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</si>
  <si>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</si>
  <si>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</si>
  <si>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</si>
  <si>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</si>
  <si>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</si>
  <si>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</si>
  <si>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</si>
  <si>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</si>
  <si>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</si>
  <si>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</si>
  <si>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</si>
  <si>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</si>
  <si>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</si>
  <si>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</si>
  <si>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</si>
  <si>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</si>
  <si>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</si>
  <si>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</si>
  <si>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</si>
  <si>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</si>
  <si>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</si>
  <si>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</si>
  <si>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</si>
  <si>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</si>
  <si>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</si>
  <si>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</si>
  <si>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</si>
  <si>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</si>
  <si>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</si>
  <si>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</si>
  <si>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</si>
  <si>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</si>
  <si>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</si>
  <si>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</si>
  <si>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</si>
  <si>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</si>
  <si>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</si>
  <si>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</si>
  <si>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</si>
  <si>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</si>
  <si>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</si>
  <si>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</si>
  <si>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</si>
  <si>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</si>
  <si>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</si>
  <si>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</si>
  <si>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</si>
  <si>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</si>
  <si>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</si>
  <si>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</si>
  <si>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</si>
  <si>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</si>
  <si>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</si>
  <si>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</si>
  <si>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</si>
  <si>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</si>
  <si>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</si>
  <si>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</si>
  <si>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</si>
  <si>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</si>
  <si>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</si>
  <si>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</si>
  <si>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</si>
  <si>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</si>
  <si>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</si>
  <si>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</si>
  <si>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</si>
  <si>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</si>
  <si>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</si>
  <si>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</si>
  <si>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</si>
  <si>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</si>
  <si>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</si>
  <si>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</si>
  <si>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</si>
  <si>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</si>
  <si>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</si>
  <si>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</si>
  <si>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</si>
  <si>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</si>
  <si>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</si>
  <si>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</si>
  <si>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</si>
  <si>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</si>
  <si>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</si>
  <si>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</si>
  <si>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</si>
  <si>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</si>
  <si>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</si>
  <si>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</si>
  <si>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</si>
  <si>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</si>
  <si>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</si>
  <si>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</si>
  <si>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</si>
  <si>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</si>
  <si>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</si>
  <si>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</si>
  <si>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</si>
  <si>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</si>
  <si>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</si>
  <si>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</si>
  <si>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</si>
  <si>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</si>
  <si>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</si>
  <si>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</si>
  <si>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</si>
  <si>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</si>
  <si>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</si>
  <si>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</si>
  <si>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</si>
  <si>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</si>
  <si>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</si>
  <si>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</si>
  <si>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</si>
  <si>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</si>
  <si>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</si>
  <si>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</si>
  <si>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</si>
  <si>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</si>
  <si>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</si>
  <si>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</si>
  <si>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</si>
  <si>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</si>
  <si>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</si>
  <si>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</si>
  <si>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</si>
  <si>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</si>
  <si>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</si>
  <si>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</si>
  <si>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</si>
  <si>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</si>
  <si>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</si>
  <si>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</si>
  <si>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</si>
  <si>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</si>
  <si>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</si>
  <si>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</si>
  <si>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</si>
  <si>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</si>
  <si>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</si>
  <si>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</si>
  <si>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</si>
  <si>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</si>
  <si>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</si>
  <si>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</si>
  <si>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</si>
  <si>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</si>
  <si>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</si>
  <si>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</si>
  <si>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</si>
  <si>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</si>
  <si>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</si>
  <si>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</si>
  <si>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</si>
  <si>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</si>
  <si>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</si>
  <si>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</si>
  <si>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</si>
  <si>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</si>
  <si>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</si>
  <si>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</si>
  <si>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</si>
  <si>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</si>
  <si>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</si>
  <si>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</si>
  <si>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</si>
  <si>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</si>
  <si>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</si>
  <si>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</si>
  <si>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</si>
  <si>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</si>
  <si>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</si>
  <si>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</si>
  <si>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</si>
  <si>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</si>
  <si>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</si>
  <si>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</si>
  <si>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</si>
  <si>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</si>
  <si>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</si>
  <si>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</si>
  <si>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</si>
  <si>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</si>
  <si>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</si>
  <si>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</si>
  <si>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</si>
  <si>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</si>
  <si>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</si>
  <si>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</si>
  <si>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</si>
  <si>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</si>
  <si>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</si>
  <si>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</si>
  <si>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</si>
  <si>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</si>
  <si>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</si>
  <si>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</si>
  <si>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</si>
  <si>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</si>
  <si>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</si>
  <si>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</si>
  <si>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</si>
  <si>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</si>
  <si>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</si>
  <si>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</si>
  <si>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</si>
  <si>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</si>
  <si>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</si>
  <si>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</si>
  <si>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</si>
  <si>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</si>
  <si>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</si>
  <si>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</si>
  <si>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</si>
  <si>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</si>
  <si>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</si>
  <si>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</si>
  <si>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</si>
  <si>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</si>
  <si>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</si>
  <si>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</si>
  <si>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</si>
  <si>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</si>
  <si>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</si>
  <si>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</si>
  <si>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</si>
  <si>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</si>
  <si>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</si>
  <si>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</si>
  <si>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</si>
  <si>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</si>
  <si>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</si>
  <si>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</si>
  <si>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</si>
  <si>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</si>
  <si>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</si>
  <si>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</si>
  <si>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</si>
  <si>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</si>
  <si>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</si>
  <si>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</si>
  <si>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</si>
  <si>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</si>
  <si>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</si>
  <si>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</si>
  <si>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</si>
  <si>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</si>
  <si>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</si>
  <si>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</si>
  <si>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</si>
  <si>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</si>
  <si>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</si>
  <si>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</si>
  <si>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</si>
  <si>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</si>
  <si>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</si>
  <si>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</si>
  <si>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</si>
  <si>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</si>
  <si>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</si>
  <si>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</si>
  <si>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</si>
  <si>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</si>
  <si>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</si>
  <si>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</si>
  <si>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</si>
  <si>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</si>
  <si>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</si>
  <si>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</si>
  <si>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</si>
  <si>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</si>
  <si>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</si>
  <si>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</si>
  <si>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</si>
  <si>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</si>
  <si>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</si>
  <si>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</si>
  <si>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</si>
  <si>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</si>
  <si>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</si>
  <si>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</si>
  <si>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</si>
  <si>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</si>
  <si>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</si>
  <si>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</si>
  <si>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</si>
  <si>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</si>
  <si>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</si>
  <si>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</si>
  <si>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</si>
  <si>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</si>
  <si>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</si>
  <si>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</si>
  <si>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</si>
  <si>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</si>
  <si>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</si>
  <si>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</si>
  <si>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</si>
  <si>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</si>
  <si>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</si>
  <si>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</si>
  <si>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</si>
  <si>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</si>
  <si>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</si>
  <si>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</si>
  <si>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</si>
  <si>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</si>
  <si>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</si>
  <si>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</si>
  <si>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</si>
  <si>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</si>
  <si>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</si>
  <si>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</si>
  <si>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</si>
  <si>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</si>
  <si>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</si>
  <si>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</si>
  <si>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</si>
  <si>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</si>
  <si>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</si>
  <si>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</si>
  <si>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</si>
  <si>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</si>
  <si>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</si>
  <si>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</si>
  <si>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</si>
  <si>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</si>
  <si>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</si>
  <si>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</si>
  <si>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</si>
  <si>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</si>
  <si>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</si>
  <si>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</si>
  <si>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</si>
  <si>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</si>
  <si>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</si>
  <si>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</si>
  <si>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</si>
  <si>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</si>
  <si>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</si>
  <si>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</si>
  <si>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</si>
  <si>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</si>
  <si>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</si>
  <si>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</si>
  <si>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</si>
  <si>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</si>
  <si>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</si>
  <si>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</si>
  <si>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</si>
  <si>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</si>
  <si>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</si>
  <si>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</si>
  <si>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</si>
  <si>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</si>
  <si>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</si>
  <si>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</si>
  <si>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</si>
  <si>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</si>
  <si>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</si>
  <si>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</si>
  <si>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</si>
  <si>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</si>
  <si>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</si>
  <si>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</si>
  <si>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</si>
  <si>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</si>
  <si>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</si>
  <si>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</si>
  <si>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</si>
  <si>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</si>
  <si>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</si>
  <si>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</si>
  <si>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</si>
  <si>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</si>
  <si>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</si>
  <si>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</si>
  <si>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</si>
  <si>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</si>
  <si>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</si>
  <si>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</si>
  <si>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</si>
  <si>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</si>
  <si>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</si>
  <si>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</si>
  <si>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</si>
  <si>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</si>
  <si>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</si>
  <si>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</si>
  <si>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</si>
  <si>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</si>
  <si>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</si>
  <si>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</si>
  <si>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</si>
  <si>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</si>
  <si>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</si>
  <si>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</si>
  <si>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</si>
  <si>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</si>
  <si>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</si>
  <si>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</si>
  <si>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</si>
  <si>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</si>
  <si>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</si>
  <si>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</si>
  <si>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</si>
  <si>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</si>
  <si>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</si>
  <si>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</si>
  <si>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</si>
  <si>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</si>
  <si>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</si>
  <si>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</si>
  <si>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</si>
  <si>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</si>
  <si>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</si>
  <si>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</si>
  <si>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</si>
  <si>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</si>
  <si>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</si>
  <si>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</si>
  <si>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</si>
  <si>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</si>
  <si>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</si>
  <si>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</si>
  <si>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</si>
  <si>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</si>
  <si>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</si>
  <si>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</si>
  <si>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</si>
  <si>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</si>
  <si>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</si>
  <si>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</si>
  <si>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</si>
  <si>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</si>
  <si>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</si>
  <si>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</si>
  <si>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</si>
  <si>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</si>
  <si>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</si>
  <si>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</si>
  <si>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</si>
  <si>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</si>
  <si>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</si>
  <si>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</si>
  <si>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</si>
  <si>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</si>
  <si>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</si>
  <si>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</si>
  <si>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</si>
  <si>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</si>
  <si>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</si>
  <si>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</si>
  <si>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</si>
  <si>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</si>
  <si>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</si>
  <si>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</si>
  <si>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</si>
  <si>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</si>
  <si>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</si>
  <si>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</si>
  <si>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</si>
  <si>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</si>
  <si>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</si>
  <si>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</si>
  <si>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</si>
  <si>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</si>
  <si>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</si>
  <si>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</si>
  <si>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</si>
  <si>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</si>
  <si>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</si>
  <si>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</si>
  <si>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</si>
  <si>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</si>
  <si>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</si>
  <si>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</si>
  <si>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</si>
  <si>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</si>
  <si>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</si>
  <si>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</si>
  <si>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</si>
  <si>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</si>
  <si>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</si>
  <si>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</si>
  <si>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</si>
  <si>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</si>
  <si>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</si>
  <si>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</si>
  <si>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</si>
  <si>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</si>
  <si>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</si>
  <si>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</si>
  <si>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</si>
  <si>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</si>
  <si>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</si>
  <si>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</si>
  <si>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</si>
  <si>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</si>
  <si>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</si>
  <si>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</si>
  <si>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</si>
  <si>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</si>
  <si>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</si>
  <si>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</si>
  <si>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</si>
  <si>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</si>
  <si>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</si>
  <si>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</si>
  <si>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</si>
  <si>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</si>
  <si>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</si>
  <si>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</si>
  <si>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</si>
  <si>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</si>
  <si>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</si>
  <si>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</si>
  <si>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</si>
  <si>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</si>
  <si>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</si>
  <si>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</si>
  <si>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</si>
  <si>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</si>
  <si>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</si>
  <si>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</si>
  <si>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</si>
  <si>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</si>
  <si>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</si>
  <si>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</si>
  <si>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</si>
  <si>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</si>
  <si>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</si>
  <si>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</si>
  <si>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</si>
  <si>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</si>
  <si>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</si>
  <si>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</si>
  <si>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</si>
  <si>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</si>
  <si>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</si>
  <si>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</si>
  <si>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</si>
  <si>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</si>
  <si>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</si>
  <si>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</si>
  <si>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</si>
  <si>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</si>
  <si>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</si>
  <si>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</si>
  <si>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</si>
  <si>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</si>
  <si>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</si>
  <si>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</si>
  <si>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</si>
  <si>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</si>
  <si>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</si>
  <si>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</si>
  <si>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</si>
  <si>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</si>
  <si>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</si>
  <si>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</si>
  <si>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</si>
  <si>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</si>
  <si>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</si>
  <si>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</si>
  <si>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</si>
  <si>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</si>
  <si>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</si>
  <si>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</si>
  <si>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</si>
  <si>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</si>
  <si>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</si>
  <si>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</si>
  <si>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</si>
  <si>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</si>
  <si>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</si>
  <si>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</si>
  <si>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</si>
  <si>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</si>
  <si>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</si>
  <si>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</si>
  <si>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</si>
  <si>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</si>
  <si>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</si>
  <si>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</si>
  <si>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</si>
  <si>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</si>
  <si>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</si>
  <si>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</si>
  <si>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</si>
  <si>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</si>
  <si>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</si>
  <si>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</si>
  <si>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</si>
  <si>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</si>
  <si>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</si>
  <si>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</si>
  <si>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</si>
  <si>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</si>
  <si>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</si>
  <si>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</si>
  <si>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</si>
  <si>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</si>
  <si>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</si>
  <si>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</si>
  <si>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</si>
  <si>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</si>
  <si>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</si>
  <si>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</si>
  <si>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</si>
  <si>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</si>
  <si>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</si>
  <si>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</si>
  <si>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</si>
  <si>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</si>
  <si>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</si>
  <si>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</si>
  <si>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</si>
  <si>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</si>
  <si>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</si>
  <si>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</si>
  <si>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</si>
  <si>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</si>
  <si>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</si>
  <si>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</si>
  <si>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</si>
  <si>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</si>
  <si>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</si>
  <si>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</si>
  <si>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</si>
  <si>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</si>
  <si>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</si>
  <si>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</si>
  <si>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</si>
  <si>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</si>
  <si>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</si>
  <si>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</si>
  <si>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</si>
  <si>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</si>
  <si>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</si>
  <si>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</si>
  <si>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</si>
  <si>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</si>
  <si>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</si>
  <si>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</si>
  <si>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</si>
  <si>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</si>
  <si>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</si>
  <si>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</si>
  <si>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</si>
  <si>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</si>
  <si>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</si>
  <si>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</si>
  <si>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</si>
  <si>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</si>
  <si>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</si>
  <si>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</si>
  <si>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</si>
  <si>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</si>
  <si>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</si>
  <si>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</si>
  <si>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</si>
  <si>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</si>
  <si>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</si>
  <si>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</si>
  <si>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</si>
  <si>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</si>
  <si>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</si>
  <si>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</si>
  <si>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</si>
  <si>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</si>
  <si>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</si>
  <si>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</si>
  <si>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</si>
  <si>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</si>
  <si>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</si>
  <si>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</si>
  <si>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</si>
  <si>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</si>
  <si>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</si>
  <si>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</si>
  <si>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</si>
  <si>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</si>
  <si>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</si>
  <si>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</si>
  <si>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</si>
  <si>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</si>
  <si>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</si>
  <si>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</si>
  <si>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</si>
  <si>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</si>
  <si>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</si>
  <si>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</si>
  <si>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</si>
  <si>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</si>
  <si>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</si>
  <si>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</si>
  <si>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</si>
  <si>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</si>
  <si>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</si>
  <si>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</si>
  <si>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</si>
  <si>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</si>
  <si>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</si>
  <si>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</si>
  <si>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</si>
  <si>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</si>
  <si>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</si>
  <si>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</si>
  <si>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</si>
  <si>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</si>
  <si>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</si>
  <si>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</si>
  <si>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</si>
  <si>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</si>
  <si>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</si>
  <si>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</si>
  <si>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</si>
  <si>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</si>
  <si>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</si>
  <si>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</si>
  <si>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</si>
  <si>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</si>
  <si>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</si>
  <si>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</si>
  <si>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</si>
  <si>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</si>
  <si>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</si>
  <si>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</si>
  <si>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</si>
  <si>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</si>
  <si>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</si>
  <si>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</si>
  <si>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</si>
  <si>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</si>
  <si>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</si>
  <si>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</si>
  <si>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</si>
  <si>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</si>
  <si>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</si>
  <si>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</si>
  <si>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</si>
  <si>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</si>
  <si>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</si>
  <si>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</si>
  <si>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</si>
  <si>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</si>
  <si>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</si>
  <si>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</si>
  <si>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</si>
  <si>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</si>
  <si>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</si>
  <si>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</si>
  <si>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</si>
  <si>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</si>
  <si>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</si>
  <si>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</si>
  <si>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</si>
  <si>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</si>
  <si>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</si>
  <si>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</si>
  <si>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</si>
  <si>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</si>
  <si>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</si>
  <si>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</si>
  <si>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</si>
  <si>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</si>
  <si>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</si>
  <si>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</si>
  <si>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</si>
  <si>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</si>
  <si>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</si>
  <si>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</si>
  <si>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</si>
  <si>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</si>
  <si>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</si>
  <si>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</si>
  <si>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</si>
  <si>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</si>
  <si>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</si>
  <si>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</si>
  <si>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</si>
  <si>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</si>
  <si>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</si>
  <si>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</si>
  <si>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</si>
  <si>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</si>
  <si>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</si>
  <si>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</si>
  <si>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</si>
  <si>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</si>
  <si>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</si>
  <si>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</si>
  <si>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</si>
  <si>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</si>
  <si>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</si>
  <si>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</si>
  <si>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</si>
  <si>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</si>
  <si>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</si>
  <si>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</si>
  <si>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</si>
  <si>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</si>
  <si>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</si>
  <si>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</si>
  <si>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</si>
  <si>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</si>
  <si>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</si>
  <si>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</si>
  <si>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</si>
  <si>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</si>
  <si>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</si>
  <si>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</si>
  <si>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</si>
  <si>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</si>
  <si>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</si>
  <si>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</si>
  <si>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</si>
  <si>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</si>
  <si>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</si>
  <si>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</si>
  <si>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</si>
  <si>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</si>
  <si>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</si>
  <si>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</si>
  <si>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</si>
  <si>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</si>
  <si>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</si>
  <si>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</si>
  <si>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</si>
  <si>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</si>
  <si>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</si>
  <si>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</si>
  <si>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</si>
  <si>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</si>
  <si>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</si>
  <si>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</si>
  <si>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</si>
  <si>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</si>
  <si>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</si>
  <si>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</si>
  <si>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</si>
  <si>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</si>
  <si>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</si>
  <si>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</si>
  <si>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</si>
  <si>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</si>
  <si>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</si>
  <si>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</si>
  <si>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</si>
  <si>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</si>
  <si>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</si>
  <si>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</si>
  <si>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</si>
  <si>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</si>
  <si>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</si>
  <si>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</si>
  <si>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</si>
  <si>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</si>
  <si>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</si>
  <si>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</si>
  <si>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</si>
  <si>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</si>
  <si>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</si>
  <si>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</si>
  <si>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</si>
  <si>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</si>
  <si>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</si>
  <si>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</si>
  <si>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</si>
  <si>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</si>
  <si>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</si>
  <si>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</si>
  <si>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</si>
  <si>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</si>
  <si>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</si>
  <si>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</si>
  <si>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</si>
  <si>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</si>
  <si>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</si>
  <si>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</si>
  <si>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</si>
  <si>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</si>
  <si>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</si>
  <si>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</si>
  <si>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</si>
  <si>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</si>
  <si>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</si>
  <si>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</si>
  <si>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</si>
  <si>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</si>
  <si>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</si>
  <si>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</si>
  <si>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</si>
  <si>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</si>
  <si>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</si>
  <si>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</si>
  <si>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</si>
  <si>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</si>
  <si>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</si>
  <si>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</si>
  <si>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</si>
  <si>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</si>
  <si>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</si>
  <si>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</si>
  <si>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</si>
  <si>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</si>
  <si>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</si>
  <si>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</si>
  <si>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</si>
  <si>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</si>
  <si>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</si>
  <si>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</si>
  <si>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</si>
  <si>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</si>
  <si>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</si>
  <si>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</si>
  <si>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</si>
  <si>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</si>
  <si>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</si>
  <si>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</si>
  <si>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</si>
  <si>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</si>
  <si>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</si>
  <si>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</si>
  <si>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</si>
  <si>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</si>
  <si>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</si>
  <si>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</si>
  <si>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</si>
  <si>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</si>
  <si>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</si>
  <si>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</si>
  <si>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</si>
  <si>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</si>
  <si>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</si>
  <si>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</si>
  <si>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</si>
  <si>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</si>
  <si>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</si>
  <si>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</si>
  <si>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</si>
  <si>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</si>
  <si>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</si>
  <si>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</si>
  <si>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</si>
  <si>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</si>
  <si>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</si>
  <si>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</si>
  <si>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</si>
  <si>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</si>
  <si>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</si>
  <si>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</si>
  <si>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</si>
  <si>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</si>
  <si>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</si>
  <si>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</si>
  <si>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</si>
  <si>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</si>
  <si>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</si>
  <si>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</si>
  <si>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</si>
  <si>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</si>
  <si>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</si>
  <si>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</si>
  <si>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</si>
  <si>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</si>
  <si>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</si>
  <si>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</si>
  <si>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</si>
  <si>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</si>
  <si>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</si>
  <si>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</si>
  <si>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</si>
  <si>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</si>
  <si>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</si>
  <si>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</si>
  <si>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</si>
  <si>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</si>
  <si>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</si>
  <si>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</si>
  <si>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</si>
  <si>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</si>
  <si>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</si>
  <si>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</si>
  <si>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</si>
  <si>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</si>
  <si>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</si>
  <si>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</si>
  <si>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</si>
  <si>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</si>
  <si>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</si>
  <si>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</si>
  <si>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</si>
  <si>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</si>
  <si>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</si>
  <si>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</si>
  <si>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</si>
  <si>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</si>
  <si>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</si>
  <si>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</si>
  <si>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</si>
  <si>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</si>
  <si>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</si>
  <si>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</si>
  <si>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</si>
  <si>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</si>
  <si>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</si>
  <si>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</si>
  <si>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</si>
  <si>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</si>
  <si>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</si>
  <si>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</si>
  <si>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</si>
  <si>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</si>
  <si>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</si>
  <si>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</si>
  <si>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</si>
  <si>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</si>
  <si>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</si>
  <si>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</si>
  <si>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</si>
  <si>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</si>
  <si>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</si>
  <si>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</si>
  <si>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</si>
  <si>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</si>
  <si>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</si>
  <si>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</si>
  <si>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</si>
  <si>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</si>
  <si>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</si>
  <si>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</si>
  <si>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</si>
  <si>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</si>
  <si>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</si>
  <si>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</si>
  <si>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</si>
  <si>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</si>
  <si>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</si>
  <si>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</si>
  <si>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</si>
  <si>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</si>
  <si>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</si>
  <si>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</si>
  <si>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</si>
  <si>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</si>
  <si>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</si>
  <si>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</si>
  <si>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</si>
  <si>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</si>
  <si>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</si>
  <si>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</si>
  <si>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</si>
  <si>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</si>
  <si>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</si>
  <si>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</si>
  <si>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</si>
  <si>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</si>
  <si>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</si>
  <si>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</si>
  <si>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</si>
  <si>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</si>
  <si>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</si>
  <si>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</si>
  <si>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</si>
  <si>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</si>
  <si>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</si>
  <si>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</si>
  <si>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</si>
  <si>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</si>
  <si>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</si>
  <si>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</si>
  <si>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</si>
  <si>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</si>
  <si>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</si>
  <si>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</si>
  <si>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</si>
  <si>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</si>
  <si>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</si>
  <si>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</si>
  <si>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</si>
  <si>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</si>
  <si>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</si>
  <si>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</si>
  <si>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</si>
  <si>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</si>
  <si>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</si>
  <si>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</si>
  <si>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</si>
  <si>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</si>
  <si>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</si>
  <si>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</si>
  <si>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</si>
  <si>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</si>
  <si>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</si>
  <si>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</si>
  <si>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</si>
  <si>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</si>
  <si>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</si>
  <si>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</si>
  <si>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</si>
  <si>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</si>
  <si>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</si>
  <si>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</si>
  <si>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</si>
  <si>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</si>
  <si>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</si>
  <si>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</si>
  <si>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</si>
  <si>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</si>
  <si>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</si>
  <si>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</si>
  <si>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</si>
  <si>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</si>
  <si>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</si>
  <si>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</si>
  <si>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</si>
  <si>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</si>
  <si>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</si>
  <si>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</si>
  <si>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</si>
  <si>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</si>
  <si>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</si>
  <si>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</si>
  <si>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</si>
  <si>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</si>
  <si>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</si>
  <si>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</si>
  <si>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</si>
  <si>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</si>
  <si>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</si>
  <si>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</si>
  <si>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</si>
  <si>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</si>
  <si>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</si>
  <si>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</si>
  <si>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</si>
  <si>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</si>
  <si>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</si>
  <si>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</si>
  <si>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</si>
  <si>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</si>
  <si>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</si>
  <si>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</si>
  <si>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</si>
  <si>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</si>
  <si>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</si>
  <si>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</si>
  <si>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</si>
  <si>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</si>
  <si>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</si>
  <si>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</si>
  <si>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</si>
  <si>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</si>
  <si>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</si>
  <si>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</si>
  <si>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</si>
  <si>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</si>
  <si>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</si>
  <si>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</si>
  <si>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</si>
  <si>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</si>
  <si>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</si>
  <si>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</si>
  <si>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</si>
  <si>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</si>
  <si>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</si>
  <si>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</si>
  <si>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</si>
  <si>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</si>
  <si>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</si>
  <si>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</si>
  <si>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</si>
  <si>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</si>
  <si>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</si>
  <si>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</si>
  <si>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</si>
  <si>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</si>
  <si>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</si>
  <si>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</si>
  <si>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</si>
  <si>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</si>
  <si>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</si>
  <si>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</si>
  <si>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</si>
  <si>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</si>
  <si>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</si>
  <si>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</si>
  <si>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</si>
  <si>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</si>
  <si>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</si>
  <si>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</si>
  <si>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</si>
  <si>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</si>
  <si>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</si>
  <si>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</si>
  <si>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</si>
  <si>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</si>
  <si>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</si>
  <si>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</si>
  <si>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</si>
  <si>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</si>
  <si>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</si>
  <si>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</si>
  <si>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</si>
  <si>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</si>
  <si>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</si>
  <si>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</si>
  <si>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</si>
  <si>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</si>
  <si>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</si>
  <si>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</si>
  <si>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</si>
  <si>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</si>
  <si>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</si>
  <si>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</si>
  <si>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</si>
  <si>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</si>
  <si>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</si>
  <si>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</si>
  <si>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</si>
  <si>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</si>
  <si>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</si>
  <si>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</si>
  <si>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</si>
  <si>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</si>
  <si>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</si>
  <si>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</si>
  <si>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</si>
  <si>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</si>
  <si>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</si>
  <si>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</si>
  <si>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</si>
  <si>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</si>
  <si>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</si>
  <si>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</si>
  <si>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</si>
  <si>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</si>
  <si>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</si>
  <si>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</si>
  <si>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</si>
  <si>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</si>
  <si>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</si>
  <si>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</si>
  <si>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</si>
  <si>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</si>
  <si>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</si>
  <si>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</si>
  <si>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</si>
  <si>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</si>
  <si>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</si>
  <si>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</si>
  <si>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</si>
  <si>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</si>
  <si>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</si>
  <si>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</si>
  <si>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</si>
  <si>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</si>
  <si>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</si>
  <si>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</si>
  <si>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</si>
  <si>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</si>
  <si>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</si>
  <si>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</si>
  <si>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</si>
  <si>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</si>
  <si>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</si>
  <si>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</si>
  <si>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</si>
  <si>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</si>
  <si>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</si>
  <si>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</si>
  <si>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</si>
  <si>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</si>
  <si>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</si>
  <si>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</si>
  <si>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</si>
  <si>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</si>
  <si>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</si>
  <si>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</si>
  <si>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</si>
  <si>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</si>
  <si>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</si>
  <si>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</si>
  <si>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</si>
  <si>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</si>
  <si>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</si>
  <si>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</si>
  <si>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</si>
  <si>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</si>
  <si>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</si>
  <si>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</si>
  <si>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</si>
  <si>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</si>
  <si>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</si>
  <si>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</si>
  <si>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</si>
  <si>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</si>
  <si>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</si>
  <si>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</si>
  <si>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</si>
  <si>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</si>
  <si>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</si>
  <si>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</si>
  <si>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</si>
  <si>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</si>
  <si>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</si>
  <si>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</si>
  <si>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</si>
  <si>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</si>
  <si>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</si>
  <si>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</si>
  <si>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</si>
  <si>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</si>
  <si>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</si>
  <si>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</si>
  <si>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</si>
  <si>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</si>
  <si>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</si>
  <si>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</si>
  <si>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</si>
  <si>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</si>
  <si>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</si>
  <si>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</si>
  <si>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</si>
  <si>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</si>
  <si>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</si>
  <si>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</si>
  <si>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</si>
  <si>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</si>
  <si>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</si>
  <si>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</si>
  <si>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</si>
  <si>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</si>
  <si>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</si>
  <si>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</si>
  <si>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</si>
  <si>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</si>
  <si>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</si>
  <si>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</si>
  <si>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</si>
  <si>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</si>
  <si>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</si>
  <si>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</si>
  <si>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</si>
  <si>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</si>
  <si>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</si>
  <si>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</si>
  <si>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</si>
  <si>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</si>
  <si>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</si>
  <si>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</si>
  <si>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</si>
  <si>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</si>
  <si>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</si>
  <si>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</si>
  <si>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</si>
  <si>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</si>
  <si>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</si>
  <si>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</si>
  <si>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</si>
  <si>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</si>
  <si>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</si>
  <si>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</si>
  <si>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</si>
  <si>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</si>
  <si>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</si>
  <si>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</si>
  <si>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</si>
  <si>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</si>
  <si>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</si>
  <si>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</si>
  <si>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</si>
  <si>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</si>
  <si>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</si>
  <si>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</si>
  <si>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</si>
  <si>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</si>
  <si>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</si>
  <si>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</si>
  <si>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</si>
  <si>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</si>
  <si>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</si>
  <si>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</si>
  <si>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</si>
  <si>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</si>
  <si>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</si>
  <si>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</si>
  <si>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</si>
  <si>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</si>
  <si>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</si>
  <si>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</si>
  <si>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</si>
  <si>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</si>
  <si>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</si>
  <si>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</si>
  <si>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</si>
  <si>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</si>
  <si>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</si>
  <si>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</si>
  <si>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</si>
  <si>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</si>
  <si>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</si>
  <si>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</si>
  <si>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</si>
  <si>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</si>
  <si>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</si>
  <si>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</si>
  <si>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</si>
  <si>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</si>
  <si>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</si>
  <si>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</si>
  <si>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</si>
  <si>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</si>
  <si>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</si>
  <si>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</si>
  <si>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</si>
  <si>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</si>
  <si>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</si>
  <si>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</si>
  <si>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</si>
  <si>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</si>
  <si>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</si>
  <si>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</si>
  <si>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</si>
  <si>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</si>
  <si>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</si>
  <si>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</si>
  <si>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</si>
  <si>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</si>
  <si>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</si>
  <si>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</si>
  <si>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</si>
  <si>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</si>
  <si>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</si>
  <si>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</si>
  <si>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</si>
  <si>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</si>
  <si>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</si>
  <si>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</si>
  <si>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</si>
  <si>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</si>
  <si>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</si>
  <si>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</si>
  <si>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</si>
  <si>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</si>
  <si>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</si>
  <si>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</si>
  <si>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</si>
  <si>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</si>
  <si>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</si>
  <si>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</si>
  <si>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</si>
  <si>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</si>
  <si>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</si>
  <si>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</si>
  <si>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</si>
  <si>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</si>
  <si>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</si>
  <si>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</si>
  <si>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</si>
  <si>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</si>
  <si>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</si>
  <si>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</si>
  <si>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</si>
  <si>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</si>
  <si>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</si>
  <si>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</si>
  <si>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</si>
  <si>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</si>
  <si>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</si>
  <si>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</si>
  <si>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</si>
  <si>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</si>
  <si>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</si>
  <si>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</si>
  <si>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</si>
  <si>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</si>
  <si>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</si>
  <si>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</si>
  <si>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</si>
  <si>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</si>
  <si>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</si>
  <si>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</si>
  <si>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</si>
  <si>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</si>
  <si>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</si>
  <si>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</si>
  <si>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</si>
  <si>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</si>
  <si>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</si>
  <si>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</si>
  <si>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</si>
  <si>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</si>
  <si>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</si>
  <si>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</si>
  <si>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</si>
  <si>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</si>
  <si>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</si>
  <si>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</si>
  <si>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</si>
  <si>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</si>
  <si>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</si>
  <si>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</si>
  <si>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</si>
  <si>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</si>
  <si>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</si>
  <si>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</si>
  <si>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</si>
  <si>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</si>
  <si>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</si>
  <si>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</si>
  <si>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</si>
  <si>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</si>
  <si>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</si>
  <si>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</si>
  <si>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</si>
  <si>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</si>
  <si>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</si>
  <si>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</si>
  <si>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</si>
  <si>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</si>
  <si>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</si>
  <si>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</si>
  <si>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</si>
  <si>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</si>
  <si>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</si>
  <si>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</si>
  <si>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</si>
  <si>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</si>
  <si>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</si>
  <si>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</si>
  <si>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</si>
  <si>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</si>
  <si>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</si>
  <si>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</si>
  <si>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</si>
  <si>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</si>
  <si>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</si>
  <si>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</si>
  <si>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</si>
  <si>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</si>
  <si>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</si>
  <si>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</si>
  <si>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</si>
  <si>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</si>
  <si>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</si>
  <si>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</si>
  <si>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</si>
  <si>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</si>
  <si>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</si>
  <si>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</si>
  <si>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</si>
  <si>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</si>
  <si>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</si>
  <si>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</si>
  <si>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</si>
  <si>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</si>
  <si>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</si>
  <si>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</si>
  <si>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</si>
  <si>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</si>
  <si>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</si>
  <si>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</si>
  <si>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</si>
  <si>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</si>
  <si>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</si>
  <si>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</si>
  <si>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</si>
  <si>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</si>
  <si>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</si>
  <si>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</si>
  <si>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</si>
  <si>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</si>
  <si>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</si>
  <si>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</si>
  <si>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</si>
  <si>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</si>
  <si>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</si>
  <si>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</si>
  <si>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</si>
  <si>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</si>
  <si>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</si>
  <si>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</si>
  <si>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</si>
  <si>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</si>
  <si>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</si>
  <si>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</si>
  <si>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</si>
  <si>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</si>
  <si>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</si>
  <si>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</si>
  <si>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</si>
  <si>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</si>
  <si>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</si>
  <si>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</si>
  <si>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</si>
  <si>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</si>
  <si>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</si>
  <si>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</si>
  <si>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</si>
  <si>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</si>
  <si>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</si>
  <si>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</si>
  <si>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</si>
  <si>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</si>
  <si>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</si>
  <si>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</si>
  <si>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</si>
  <si>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</si>
  <si>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</si>
  <si>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</si>
  <si>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</si>
  <si>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</si>
  <si>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</si>
  <si>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</si>
  <si>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</si>
  <si>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</si>
  <si>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</si>
  <si>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</si>
  <si>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</si>
  <si>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</si>
  <si>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</si>
  <si>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</si>
  <si>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</si>
  <si>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</si>
  <si>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</si>
  <si>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</si>
  <si>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</si>
  <si>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</si>
  <si>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</si>
  <si>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</si>
  <si>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</si>
  <si>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</si>
  <si>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</si>
  <si>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</si>
  <si>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</si>
  <si>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</si>
  <si>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</si>
  <si>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</si>
  <si>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</si>
  <si>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</si>
  <si>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</si>
  <si>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</si>
  <si>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</si>
  <si>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</si>
  <si>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</si>
  <si>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</si>
  <si>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</si>
  <si>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</si>
  <si>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</si>
  <si>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</si>
  <si>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</si>
  <si>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</si>
  <si>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</si>
  <si>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</si>
  <si>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</si>
  <si>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</si>
  <si>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</si>
  <si>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</si>
  <si>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</si>
  <si>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</si>
  <si>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</si>
  <si>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</si>
  <si>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</si>
  <si>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</si>
  <si>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</si>
  <si>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</si>
  <si>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</si>
  <si>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</si>
  <si>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</si>
  <si>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</si>
  <si>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</si>
  <si>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</si>
  <si>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</si>
  <si>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</si>
  <si>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</si>
  <si>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</si>
  <si>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</si>
  <si>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</si>
  <si>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</si>
  <si>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</si>
  <si>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</si>
  <si>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</si>
  <si>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</si>
  <si>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</si>
  <si>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</si>
  <si>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</si>
  <si>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</si>
  <si>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</si>
  <si>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</si>
  <si>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</si>
  <si>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</si>
  <si>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</si>
  <si>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</si>
  <si>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</si>
  <si>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</si>
  <si>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</si>
  <si>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</si>
  <si>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</si>
  <si>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</si>
  <si>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</si>
  <si>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</si>
  <si>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</si>
  <si>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</si>
  <si>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</si>
  <si>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</si>
  <si>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</si>
  <si>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</si>
  <si>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</si>
  <si>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</si>
  <si>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</si>
  <si>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</si>
  <si>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</si>
  <si>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</si>
  <si>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</si>
  <si>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</si>
  <si>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</si>
  <si>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</si>
  <si>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</si>
  <si>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</si>
  <si>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</si>
  <si>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</si>
  <si>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</si>
  <si>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</si>
  <si>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</si>
  <si>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</si>
  <si>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</si>
  <si>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</si>
  <si>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</si>
  <si>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</si>
  <si>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</si>
  <si>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</si>
  <si>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</si>
  <si>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</si>
  <si>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</si>
  <si>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</si>
  <si>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</si>
  <si>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</si>
  <si>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</si>
  <si>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</si>
  <si>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</si>
  <si>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</si>
  <si>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</si>
  <si>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</si>
  <si>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</si>
  <si>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</si>
  <si>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</si>
  <si>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</si>
  <si>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</si>
  <si>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</si>
  <si>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</si>
  <si>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</si>
  <si>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</si>
  <si>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</si>
  <si>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</si>
  <si>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</si>
  <si>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</si>
  <si>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</si>
  <si>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</si>
  <si>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</si>
  <si>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</si>
  <si>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</si>
  <si>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</si>
  <si>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</si>
  <si>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</si>
  <si>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</si>
  <si>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</si>
  <si>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</si>
  <si>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</si>
  <si>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</si>
  <si>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</si>
  <si>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</si>
  <si>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</si>
  <si>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</si>
  <si>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</si>
  <si>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</si>
  <si>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</si>
  <si>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</si>
  <si>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</si>
  <si>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</si>
  <si>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</si>
  <si>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</si>
  <si>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</si>
  <si>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</si>
  <si>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</si>
  <si>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</si>
  <si>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</si>
  <si>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</si>
  <si>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</si>
  <si>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</si>
  <si>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</si>
  <si>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</si>
  <si>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</si>
  <si>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</si>
  <si>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</si>
  <si>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</si>
  <si>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</si>
  <si>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</si>
  <si>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</si>
  <si>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</si>
  <si>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</si>
  <si>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</si>
  <si>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</si>
  <si>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</si>
  <si>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</si>
  <si>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</si>
  <si>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</si>
  <si>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</si>
  <si>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</si>
  <si>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</si>
  <si>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</si>
  <si>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</si>
  <si>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</si>
  <si>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</si>
  <si>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</si>
  <si>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</si>
  <si>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</si>
  <si>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</si>
  <si>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</si>
  <si>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</si>
  <si>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</si>
  <si>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</si>
  <si>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</si>
  <si>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</si>
  <si>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</si>
  <si>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</si>
  <si>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</si>
  <si>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</si>
  <si>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</si>
  <si>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</si>
  <si>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</si>
  <si>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</si>
  <si>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</si>
  <si>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</si>
  <si>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</si>
  <si>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</si>
  <si>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</si>
  <si>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</si>
  <si>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</si>
  <si>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</si>
  <si>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</si>
  <si>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</si>
  <si>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</si>
  <si>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</si>
  <si>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</si>
  <si>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</si>
  <si>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</si>
  <si>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</si>
  <si>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</si>
  <si>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</si>
  <si>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</si>
  <si>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</si>
  <si>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</si>
  <si>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</si>
  <si>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</si>
  <si>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</si>
  <si>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</si>
  <si>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</si>
  <si>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</si>
  <si>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</si>
  <si>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</si>
  <si>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</si>
  <si>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</si>
  <si>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</si>
  <si>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</si>
  <si>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</si>
  <si>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</si>
  <si>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</si>
  <si>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</si>
  <si>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</si>
  <si>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</si>
  <si>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</si>
  <si>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</si>
  <si>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</si>
  <si>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</si>
  <si>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</si>
  <si>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</si>
  <si>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</si>
  <si>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</si>
  <si>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</si>
  <si>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</si>
  <si>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</si>
  <si>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</si>
  <si>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</si>
  <si>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</si>
  <si>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</si>
  <si>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</si>
  <si>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</si>
  <si>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</si>
  <si>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</si>
  <si>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</si>
  <si>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</si>
  <si>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</si>
  <si>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</si>
  <si>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</si>
  <si>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</si>
  <si>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</si>
  <si>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</si>
  <si>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</si>
  <si>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</si>
  <si>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</si>
  <si>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</si>
  <si>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</si>
  <si>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</si>
  <si>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</si>
  <si>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</si>
  <si>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</si>
  <si>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</si>
  <si>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</si>
  <si>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</si>
  <si>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</si>
  <si>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</si>
  <si>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</si>
  <si>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</si>
  <si>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</si>
  <si>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</si>
  <si>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</si>
  <si>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</si>
  <si>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</si>
  <si>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</si>
  <si>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</si>
  <si>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</si>
  <si>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</si>
  <si>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</si>
  <si>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</si>
  <si>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</si>
  <si>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</si>
  <si>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</si>
  <si>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</si>
  <si>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</si>
  <si>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</si>
  <si>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</si>
  <si>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</si>
  <si>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</si>
  <si>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</si>
  <si>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</si>
  <si>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</si>
  <si>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</si>
  <si>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</si>
  <si>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</si>
  <si>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</si>
  <si>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</si>
  <si>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</si>
  <si>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</si>
  <si>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</si>
  <si>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</si>
  <si>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</si>
  <si>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</si>
  <si>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</si>
  <si>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</si>
  <si>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</si>
  <si>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</si>
  <si>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</si>
  <si>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</si>
  <si>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</si>
  <si>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</si>
  <si>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</si>
  <si>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</si>
  <si>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</si>
  <si>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</si>
  <si>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</si>
  <si>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</si>
  <si>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</si>
  <si>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</si>
  <si>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</si>
  <si>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</si>
  <si>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</si>
  <si>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</si>
  <si>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</si>
  <si>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</si>
  <si>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</si>
  <si>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</si>
  <si>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</si>
  <si>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</si>
  <si>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</si>
  <si>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</si>
  <si>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</si>
  <si>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</si>
  <si>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</si>
  <si>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</si>
  <si>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</si>
  <si>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</si>
  <si>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</si>
  <si>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</si>
  <si>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</si>
  <si>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</si>
  <si>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</si>
  <si>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</si>
  <si>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</si>
  <si>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</si>
  <si>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</si>
  <si>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</si>
  <si>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</si>
  <si>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</si>
  <si>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</si>
  <si>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</si>
  <si>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</si>
  <si>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</si>
  <si>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</si>
  <si>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</si>
  <si>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</si>
  <si>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</si>
  <si>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</si>
  <si>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</si>
  <si>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</si>
  <si>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</si>
  <si>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</si>
  <si>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</si>
  <si>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</si>
  <si>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</si>
  <si>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</si>
  <si>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</si>
  <si>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</si>
  <si>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</si>
  <si>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</si>
  <si>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</si>
  <si>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</si>
  <si>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</si>
  <si>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</si>
  <si>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</si>
  <si>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</si>
  <si>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</si>
  <si>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</si>
  <si>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</si>
  <si>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</si>
  <si>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</si>
  <si>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</si>
  <si>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</si>
  <si>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</si>
  <si>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</si>
  <si>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</si>
  <si>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</si>
  <si>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</si>
  <si>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</si>
  <si>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</si>
  <si>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</si>
  <si>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</si>
  <si>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</si>
  <si>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</si>
  <si>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</si>
  <si>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</si>
  <si>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</si>
  <si>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</si>
  <si>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</si>
  <si>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</si>
  <si>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</si>
  <si>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</si>
  <si>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</si>
  <si>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</si>
  <si>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</si>
  <si>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</si>
  <si>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</si>
  <si>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</si>
  <si>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</si>
  <si>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</si>
  <si>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</si>
  <si>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</si>
  <si>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</si>
  <si>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</si>
  <si>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</si>
  <si>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</si>
  <si>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</si>
  <si>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</si>
  <si>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</si>
  <si>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</si>
  <si>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</si>
  <si>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</si>
  <si>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</si>
  <si>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</si>
  <si>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</si>
  <si>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</si>
  <si>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</si>
  <si>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</si>
  <si>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</si>
  <si>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</si>
  <si>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</si>
  <si>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</si>
  <si>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</si>
  <si>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</si>
  <si>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</si>
  <si>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</si>
  <si>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</si>
  <si>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</si>
  <si>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</si>
  <si>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</si>
  <si>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</si>
  <si>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</si>
  <si>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</si>
  <si>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</si>
  <si>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</si>
  <si>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</si>
  <si>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</si>
  <si>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</si>
  <si>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</si>
  <si>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</si>
  <si>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</si>
  <si>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</si>
  <si>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</si>
  <si>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</si>
  <si>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</si>
  <si>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</si>
  <si>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</si>
  <si>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</si>
  <si>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</si>
  <si>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</si>
  <si>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</si>
  <si>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</si>
  <si>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</si>
  <si>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</si>
  <si>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</si>
  <si>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</si>
  <si>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</si>
  <si>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</si>
  <si>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</si>
  <si>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</si>
  <si>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</si>
  <si>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</si>
  <si>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</si>
  <si>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</si>
  <si>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</si>
  <si>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</si>
  <si>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</si>
  <si>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</si>
  <si>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</si>
  <si>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</si>
  <si>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</si>
  <si>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</si>
  <si>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</si>
  <si>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</si>
  <si>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</si>
  <si>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</si>
  <si>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</si>
  <si>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</si>
  <si>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</si>
  <si>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</si>
  <si>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</si>
  <si>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</si>
  <si>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</si>
  <si>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</si>
  <si>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</si>
  <si>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</si>
  <si>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</si>
  <si>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</si>
  <si>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</si>
  <si>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</si>
  <si>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</si>
  <si>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</si>
  <si>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</si>
  <si>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</si>
  <si>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</si>
  <si>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</si>
  <si>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</si>
  <si>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</si>
  <si>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</si>
  <si>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</si>
  <si>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</si>
  <si>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</si>
  <si>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</si>
  <si>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</si>
  <si>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</si>
  <si>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</si>
  <si>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</si>
  <si>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</si>
  <si>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</si>
  <si>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</si>
  <si>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</si>
  <si>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</si>
  <si>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</si>
  <si>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</si>
  <si>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</si>
  <si>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</si>
  <si>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</si>
  <si>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</si>
  <si>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</si>
  <si>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</si>
  <si>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</si>
  <si>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</si>
  <si>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</si>
  <si>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</si>
  <si>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</si>
  <si>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</si>
  <si>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</si>
  <si>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</si>
  <si>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</si>
  <si>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</si>
  <si>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</si>
  <si>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</si>
  <si>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</si>
  <si>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</si>
  <si>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</si>
  <si>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</si>
  <si>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</si>
  <si>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</si>
  <si>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</si>
  <si>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</si>
  <si>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</si>
  <si>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</si>
  <si>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</si>
  <si>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</si>
  <si>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</si>
  <si>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</si>
  <si>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</si>
  <si>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</si>
  <si>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</si>
  <si>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</si>
  <si>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</si>
  <si>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</si>
  <si>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</si>
  <si>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</si>
  <si>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</si>
  <si>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</si>
  <si>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</si>
  <si>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</si>
  <si>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</si>
  <si>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</si>
  <si>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</si>
  <si>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</si>
  <si>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</si>
  <si>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</si>
  <si>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</si>
  <si>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</si>
  <si>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</si>
  <si>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</si>
  <si>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</si>
  <si>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</si>
  <si>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</si>
  <si>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</si>
  <si>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</si>
  <si>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</si>
  <si>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</si>
  <si>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</si>
  <si>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</si>
  <si>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</si>
  <si>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</si>
  <si>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</si>
  <si>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</si>
  <si>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</si>
  <si>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</si>
  <si>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</si>
  <si>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</si>
  <si>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</si>
  <si>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</si>
  <si>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</si>
  <si>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</si>
  <si>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</si>
  <si>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</si>
  <si>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</si>
  <si>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</si>
  <si>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</si>
  <si>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</si>
  <si>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</si>
  <si>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</si>
  <si>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</si>
  <si>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</si>
  <si>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</si>
  <si>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</si>
  <si>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</si>
  <si>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</si>
  <si>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</si>
  <si>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</si>
  <si>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</si>
  <si>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</si>
  <si>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</si>
  <si>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</si>
  <si>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</si>
  <si>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</si>
  <si>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</si>
  <si>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</si>
  <si>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</si>
  <si>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</si>
  <si>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</si>
  <si>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</si>
  <si>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</si>
  <si>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</si>
  <si>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</si>
  <si>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</si>
  <si>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</si>
  <si>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</si>
  <si>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</si>
  <si>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</si>
  <si>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</si>
  <si>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</si>
  <si>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</si>
  <si>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</si>
  <si>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</si>
  <si>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</si>
  <si>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</si>
  <si>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</si>
  <si>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</si>
  <si>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</si>
  <si>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</si>
  <si>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</si>
  <si>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</si>
  <si>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</si>
  <si>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</si>
  <si>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</si>
  <si>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</si>
  <si>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</si>
  <si>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</si>
  <si>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</si>
  <si>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</si>
  <si>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</si>
  <si>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</si>
  <si>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</si>
  <si>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</si>
  <si>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</si>
  <si>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</si>
  <si>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</si>
  <si>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</si>
  <si>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</si>
  <si>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</si>
  <si>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</si>
  <si>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</si>
  <si>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</si>
  <si>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</si>
  <si>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</si>
  <si>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</si>
  <si>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</si>
  <si>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</si>
  <si>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</si>
  <si>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</si>
  <si>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</si>
  <si>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</si>
  <si>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</si>
  <si>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</si>
  <si>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</si>
  <si>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</si>
  <si>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</si>
  <si>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</si>
  <si>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</si>
  <si>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</si>
  <si>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</si>
  <si>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</si>
  <si>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</si>
  <si>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</si>
  <si>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</si>
  <si>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</si>
  <si>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</si>
  <si>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</si>
  <si>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</si>
  <si>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</si>
  <si>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</si>
  <si>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</si>
  <si>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</si>
  <si>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</si>
  <si>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</si>
  <si>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</si>
  <si>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</si>
  <si>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</si>
  <si>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</si>
  <si>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</si>
  <si>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</si>
  <si>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</si>
  <si>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</si>
  <si>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</si>
  <si>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</si>
  <si>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</si>
  <si>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</si>
  <si>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</si>
  <si>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</si>
  <si>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</si>
  <si>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</si>
  <si>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</si>
  <si>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</si>
  <si>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</si>
  <si>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</si>
  <si>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</si>
  <si>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</si>
  <si>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</si>
  <si>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</si>
  <si>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</si>
  <si>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</si>
  <si>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</si>
  <si>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</si>
  <si>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</si>
  <si>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</si>
  <si>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</si>
  <si>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</si>
  <si>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</si>
  <si>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</si>
  <si>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</si>
  <si>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</si>
  <si>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</si>
  <si>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</si>
  <si>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</si>
  <si>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</si>
  <si>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</si>
  <si>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</si>
  <si>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</si>
  <si>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</si>
  <si>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</si>
  <si>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</si>
  <si>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</si>
  <si>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</si>
  <si>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</si>
  <si>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</si>
  <si>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</si>
  <si>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</si>
  <si>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</si>
  <si>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</si>
  <si>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</si>
  <si>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</si>
  <si>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</si>
  <si>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</si>
  <si>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</si>
  <si>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</si>
  <si>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</si>
  <si>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</si>
  <si>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</si>
  <si>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</si>
  <si>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</si>
  <si>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</si>
  <si>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</si>
  <si>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</si>
  <si>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</si>
  <si>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</si>
  <si>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</si>
  <si>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</si>
  <si>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</si>
  <si>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</si>
  <si>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</si>
  <si>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</si>
  <si>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</si>
  <si>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</si>
  <si>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</si>
  <si>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</si>
  <si>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</si>
  <si>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</si>
  <si>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</si>
  <si>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</si>
  <si>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</si>
  <si>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</si>
  <si>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</si>
  <si>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</si>
  <si>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</si>
  <si>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</si>
  <si>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</si>
  <si>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</si>
  <si>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</si>
  <si>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</si>
  <si>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</si>
  <si>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</si>
  <si>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</si>
  <si>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</si>
  <si>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</si>
  <si>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</si>
  <si>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</si>
  <si>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</si>
  <si>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</si>
  <si>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</si>
  <si>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</si>
  <si>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</si>
  <si>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</si>
  <si>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</si>
  <si>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</si>
  <si>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</si>
  <si>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</si>
  <si>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</si>
  <si>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</si>
  <si>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</si>
  <si>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</si>
  <si>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</si>
  <si>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</si>
  <si>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</si>
  <si>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</si>
  <si>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</si>
  <si>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</si>
  <si>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</si>
  <si>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</si>
  <si>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</si>
  <si>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</si>
  <si>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</si>
  <si>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</si>
  <si>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</si>
  <si>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</si>
  <si>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</si>
  <si>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</si>
  <si>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</si>
  <si>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</si>
  <si>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</si>
  <si>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</si>
  <si>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</si>
  <si>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</si>
  <si>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</si>
  <si>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</si>
  <si>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</si>
  <si>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</si>
  <si>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</si>
  <si>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</si>
  <si>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</si>
  <si>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</si>
  <si>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</si>
  <si>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</si>
  <si>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</si>
  <si>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</si>
  <si>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</si>
  <si>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</si>
  <si>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</si>
  <si>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</si>
  <si>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</si>
  <si>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</si>
  <si>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</si>
  <si>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</si>
  <si>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</si>
  <si>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</si>
  <si>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</si>
  <si>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</si>
  <si>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</si>
  <si>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</si>
  <si>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</si>
  <si>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</si>
  <si>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</si>
  <si>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</si>
  <si>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</si>
  <si>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</si>
  <si>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</si>
  <si>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</si>
  <si>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</si>
  <si>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</si>
  <si>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</si>
  <si>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</si>
  <si>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</si>
  <si>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</si>
  <si>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</si>
  <si>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</si>
  <si>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</si>
  <si>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</si>
  <si>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</si>
  <si>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</si>
  <si>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</si>
  <si>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</si>
  <si>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</si>
  <si>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</si>
  <si>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</si>
  <si>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</si>
  <si>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</si>
  <si>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</si>
  <si>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</si>
  <si>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</si>
  <si>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</si>
  <si>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</si>
  <si>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</si>
  <si>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</si>
  <si>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</si>
  <si>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</si>
  <si>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</si>
  <si>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</si>
  <si>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</si>
  <si>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</si>
  <si>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</si>
  <si>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</si>
  <si>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</si>
  <si>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</si>
  <si>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</si>
  <si>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</si>
  <si>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</si>
  <si>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</si>
  <si>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</si>
  <si>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</si>
  <si>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</si>
  <si>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</si>
  <si>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</si>
  <si>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</si>
  <si>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</si>
  <si>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</si>
  <si>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</si>
  <si>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</si>
  <si>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</si>
  <si>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</si>
  <si>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</si>
  <si>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</si>
  <si>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</si>
  <si>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</si>
  <si>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</si>
  <si>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</si>
  <si>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</si>
  <si>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</si>
  <si>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</si>
  <si>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</si>
  <si>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</si>
  <si>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</si>
  <si>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</si>
  <si>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</si>
  <si>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</si>
  <si>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</si>
  <si>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</si>
  <si>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</si>
  <si>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</si>
  <si>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</si>
  <si>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</si>
  <si>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</si>
  <si>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</si>
  <si>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</si>
  <si>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</si>
  <si>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</si>
  <si>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</si>
  <si>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</si>
  <si>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</si>
  <si>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</si>
  <si>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</si>
  <si>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</si>
  <si>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</si>
  <si>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</si>
  <si>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</si>
  <si>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</si>
  <si>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</si>
  <si>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</si>
  <si>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</si>
  <si>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</si>
  <si>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</si>
  <si>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</si>
  <si>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</si>
  <si>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</si>
  <si>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</si>
  <si>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</si>
  <si>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</si>
  <si>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</si>
  <si>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</si>
  <si>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</si>
  <si>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</si>
  <si>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</si>
  <si>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</si>
  <si>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</si>
  <si>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</si>
  <si>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</si>
  <si>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</si>
  <si>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</si>
  <si>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</si>
  <si>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</si>
  <si>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</si>
  <si>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</si>
  <si>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</si>
  <si>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</si>
  <si>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</si>
  <si>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</si>
  <si>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</si>
  <si>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</si>
  <si>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</si>
  <si>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</si>
  <si>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</si>
  <si>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</si>
  <si>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</si>
  <si>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</si>
  <si>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</si>
  <si>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</si>
  <si>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</si>
  <si>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</si>
  <si>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</si>
  <si>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</si>
  <si>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</si>
  <si>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</si>
  <si>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</si>
  <si>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</si>
  <si>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</si>
  <si>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</si>
  <si>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</si>
  <si>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</si>
  <si>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</si>
  <si>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</si>
  <si>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</si>
  <si>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</si>
  <si>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</si>
  <si>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</si>
  <si>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</si>
  <si>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</si>
  <si>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</si>
  <si>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</si>
  <si>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</si>
  <si>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</si>
  <si>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</si>
  <si>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</si>
  <si>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</si>
  <si>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</si>
  <si>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</si>
  <si>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</si>
  <si>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</si>
  <si>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</si>
  <si>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</si>
  <si>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</si>
  <si>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</si>
  <si>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</si>
  <si>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</si>
  <si>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</si>
  <si>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</si>
  <si>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</si>
  <si>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</si>
  <si>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</si>
  <si>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</si>
  <si>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</si>
  <si>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</si>
  <si>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</si>
  <si>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</si>
  <si>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</si>
  <si>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</si>
  <si>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</si>
  <si>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</si>
  <si>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</si>
  <si>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</si>
  <si>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</si>
  <si>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</si>
  <si>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</si>
  <si>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</si>
  <si>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</si>
  <si>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</si>
  <si>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</si>
  <si>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</si>
  <si>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</si>
  <si>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</si>
  <si>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</si>
  <si>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</si>
  <si>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</si>
  <si>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</si>
  <si>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</si>
  <si>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</si>
  <si>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</si>
  <si>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</si>
  <si>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</si>
  <si>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</si>
  <si>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</si>
  <si>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</si>
  <si>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</si>
  <si>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</si>
  <si>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</si>
  <si>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</si>
  <si>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</si>
  <si>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</si>
  <si>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</si>
  <si>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</si>
  <si>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</si>
  <si>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</si>
  <si>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</si>
  <si>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</si>
  <si>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</si>
  <si>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</si>
  <si>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</si>
  <si>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</si>
  <si>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</si>
  <si>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</si>
  <si>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</si>
  <si>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</si>
  <si>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</si>
  <si>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</si>
  <si>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</si>
  <si>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</si>
  <si>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</si>
  <si>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</si>
  <si>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</si>
  <si>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</si>
  <si>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</si>
  <si>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</si>
  <si>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</si>
  <si>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</si>
  <si>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</si>
  <si>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</si>
  <si>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</si>
  <si>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</si>
  <si>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</si>
  <si>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</si>
  <si>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</si>
  <si>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</si>
  <si>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</si>
  <si>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</si>
  <si>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</si>
  <si>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</si>
  <si>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</si>
  <si>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</si>
  <si>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</si>
  <si>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</si>
  <si>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</si>
  <si>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</si>
  <si>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</si>
  <si>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</si>
  <si>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</si>
  <si>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</si>
  <si>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</si>
  <si>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</si>
  <si>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</si>
  <si>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</si>
  <si>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</si>
  <si>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</si>
  <si>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</si>
  <si>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</si>
  <si>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</si>
  <si>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</si>
  <si>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</si>
  <si>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</si>
  <si>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</si>
  <si>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</si>
  <si>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</si>
  <si>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</si>
  <si>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</si>
  <si>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</si>
  <si>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</si>
  <si>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</si>
  <si>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</si>
  <si>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</si>
  <si>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</si>
  <si>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</si>
  <si>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</si>
  <si>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</si>
  <si>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</si>
  <si>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</si>
  <si>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</si>
  <si>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</si>
  <si>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</si>
  <si>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</si>
  <si>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</si>
  <si>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</si>
  <si>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</si>
  <si>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</si>
  <si>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</si>
  <si>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</si>
  <si>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</si>
  <si>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</si>
  <si>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</si>
  <si>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</si>
  <si>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</si>
  <si>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</si>
  <si>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</si>
  <si>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</si>
  <si>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</si>
  <si>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</si>
  <si>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</si>
  <si>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</si>
  <si>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</si>
  <si>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</si>
  <si>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</si>
  <si>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</si>
  <si>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</si>
  <si>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</si>
  <si>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</si>
  <si>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</si>
  <si>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</si>
  <si>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</si>
  <si>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</si>
  <si>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</si>
  <si>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</si>
  <si>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</si>
  <si>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</si>
  <si>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</si>
  <si>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</si>
  <si>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</si>
  <si>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</si>
  <si>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</si>
  <si>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</si>
  <si>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</si>
  <si>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</si>
  <si>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</si>
  <si>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</si>
  <si>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</si>
  <si>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</si>
  <si>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</si>
  <si>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</si>
  <si>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</si>
  <si>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</si>
  <si>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</si>
  <si>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</si>
  <si>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</si>
  <si>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</si>
  <si>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</si>
  <si>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</si>
  <si>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</si>
  <si>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</si>
  <si>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</si>
  <si>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</si>
  <si>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</si>
  <si>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</si>
  <si>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</si>
  <si>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</si>
  <si>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</si>
  <si>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</si>
  <si>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</si>
  <si>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</si>
  <si>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</si>
  <si>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</si>
  <si>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</si>
  <si>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</si>
  <si>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</si>
  <si>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</si>
  <si>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</si>
  <si>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</si>
  <si>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</si>
  <si>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</si>
  <si>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</si>
  <si>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</si>
  <si>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</si>
  <si>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</si>
  <si>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</si>
  <si>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</si>
  <si>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</si>
  <si>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</si>
  <si>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</si>
  <si>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</si>
  <si>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</si>
  <si>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</si>
  <si>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</si>
  <si>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</si>
  <si>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</si>
  <si>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</si>
  <si>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</si>
  <si>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</si>
  <si>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</si>
  <si>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</si>
  <si>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</si>
  <si>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</si>
  <si>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</si>
  <si>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</si>
  <si>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</si>
  <si>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</si>
  <si>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</si>
  <si>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</si>
  <si>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</si>
  <si>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</si>
  <si>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</si>
  <si>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</si>
  <si>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</si>
  <si>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</si>
  <si>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</si>
  <si>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</si>
  <si>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</si>
  <si>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</si>
  <si>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</si>
  <si>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</si>
  <si>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</si>
  <si>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</si>
  <si>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</si>
  <si>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</si>
  <si>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</si>
  <si>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</si>
  <si>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</si>
  <si>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</si>
  <si>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</si>
  <si>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</si>
  <si>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</si>
  <si>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</si>
  <si>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</si>
  <si>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</si>
  <si>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</si>
  <si>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</si>
  <si>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</si>
  <si>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</si>
  <si>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</si>
  <si>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</si>
  <si>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</si>
  <si>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</si>
  <si>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</si>
  <si>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</si>
  <si>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</si>
  <si>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</si>
  <si>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</si>
  <si>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</si>
  <si>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</si>
  <si>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</si>
  <si>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</si>
  <si>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</si>
  <si>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</si>
  <si>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</si>
  <si>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</si>
  <si>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</si>
  <si>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</si>
  <si>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</si>
  <si>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</si>
  <si>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</si>
  <si>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</si>
  <si>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</si>
  <si>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</si>
  <si>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</si>
  <si>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</si>
  <si>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</si>
  <si>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</si>
  <si>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</si>
  <si>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</si>
  <si>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</si>
  <si>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</si>
  <si>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</si>
  <si>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</si>
  <si>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</si>
  <si>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</si>
  <si>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</si>
  <si>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</si>
  <si>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</si>
  <si>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</si>
  <si>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</si>
  <si>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</si>
  <si>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</si>
  <si>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</si>
  <si>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</si>
  <si>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</si>
  <si>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</si>
  <si>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</si>
  <si>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</si>
  <si>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</si>
  <si>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</si>
  <si>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</si>
  <si>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</si>
  <si>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</si>
  <si>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</si>
  <si>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</si>
  <si>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</si>
  <si>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</si>
  <si>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</si>
  <si>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</si>
  <si>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</si>
  <si>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</si>
  <si>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</si>
  <si>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</si>
  <si>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</si>
  <si>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</si>
  <si>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</si>
  <si>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</si>
  <si>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</si>
  <si>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</si>
  <si>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</si>
  <si>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</si>
  <si>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</si>
  <si>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</si>
  <si>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</si>
  <si>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</si>
  <si>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</si>
  <si>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</si>
  <si>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</si>
  <si>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</si>
  <si>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</si>
  <si>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</si>
  <si>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</si>
  <si>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</si>
  <si>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</si>
  <si>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</si>
  <si>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</si>
  <si>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</si>
  <si>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</si>
  <si>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</si>
  <si>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</si>
  <si>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</si>
  <si>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</si>
  <si>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</si>
  <si>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</si>
  <si>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</si>
  <si>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</si>
  <si>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</si>
  <si>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</si>
  <si>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</si>
  <si>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</si>
  <si>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</si>
  <si>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</si>
  <si>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</si>
  <si>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</si>
  <si>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</si>
  <si>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</si>
  <si>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</si>
  <si>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</si>
  <si>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</si>
  <si>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</si>
  <si>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</si>
  <si>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</si>
  <si>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</si>
  <si>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</si>
  <si>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</si>
  <si>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</si>
  <si>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</si>
  <si>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</si>
  <si>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</si>
  <si>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</si>
  <si>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</si>
  <si>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</si>
  <si>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</si>
  <si>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</si>
  <si>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</si>
  <si>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</si>
  <si>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</si>
  <si>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</si>
  <si>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</si>
  <si>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</si>
  <si>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</si>
  <si>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</si>
  <si>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</si>
  <si>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</si>
  <si>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</si>
  <si>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</si>
  <si>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</si>
  <si>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</si>
  <si>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</si>
  <si>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</si>
  <si>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</si>
  <si>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</si>
  <si>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</si>
  <si>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</si>
  <si>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</si>
  <si>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</si>
  <si>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</si>
  <si>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</si>
  <si>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</si>
  <si>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</si>
  <si>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</si>
  <si>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</si>
  <si>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</si>
  <si>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</si>
  <si>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</si>
  <si>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</si>
  <si>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</si>
  <si>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</si>
  <si>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</si>
  <si>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</si>
  <si>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</si>
  <si>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</si>
  <si>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</si>
  <si>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</si>
  <si>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</si>
  <si>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</si>
  <si>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</si>
  <si>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</si>
  <si>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</si>
  <si>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</si>
  <si>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</si>
  <si>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</si>
  <si>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</si>
  <si>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</si>
  <si>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</si>
  <si>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</si>
  <si>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</si>
  <si>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</si>
  <si>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</si>
  <si>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</si>
  <si>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</si>
  <si>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</si>
  <si>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</si>
  <si>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</si>
  <si>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</si>
  <si>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</si>
  <si>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</si>
  <si>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</si>
  <si>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</si>
  <si>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</si>
  <si>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</si>
  <si>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</si>
  <si>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</si>
  <si>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</si>
  <si>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</si>
  <si>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</si>
  <si>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</si>
  <si>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</si>
  <si>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</si>
  <si>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</si>
  <si>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</si>
  <si>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</si>
  <si>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</si>
  <si>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</si>
  <si>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</si>
  <si>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</si>
  <si>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</si>
  <si>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</si>
  <si>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</si>
  <si>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</si>
  <si>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</si>
  <si>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</si>
  <si>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</si>
  <si>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</si>
  <si>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</si>
  <si>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</si>
  <si>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</si>
  <si>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</si>
  <si>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</si>
  <si>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</si>
  <si>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</si>
  <si>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</si>
  <si>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</si>
  <si>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</si>
  <si>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</si>
  <si>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</si>
  <si>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</si>
  <si>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</si>
  <si>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</si>
  <si>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</si>
  <si>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</si>
  <si>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</si>
  <si>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</si>
  <si>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</si>
  <si>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</si>
  <si>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</si>
  <si>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</si>
  <si>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</si>
  <si>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</si>
  <si>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</si>
  <si>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</si>
  <si>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</si>
  <si>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</si>
  <si>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</si>
  <si>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</si>
  <si>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</si>
  <si>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</si>
  <si>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</si>
  <si>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</si>
  <si>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</si>
  <si>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</si>
  <si>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</si>
  <si>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</si>
  <si>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</si>
  <si>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</si>
  <si>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</si>
  <si>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</si>
  <si>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</si>
  <si>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</si>
  <si>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</si>
  <si>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</si>
  <si>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</si>
  <si>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</si>
  <si>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</si>
  <si>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</si>
  <si>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</si>
  <si>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</si>
  <si>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</si>
  <si>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</si>
  <si>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</si>
  <si>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</si>
  <si>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</si>
  <si>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</si>
  <si>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</si>
  <si>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</si>
  <si>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</si>
  <si>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</si>
  <si>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</si>
  <si>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</si>
  <si>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</si>
  <si>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</si>
  <si>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</si>
  <si>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</si>
  <si>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</si>
  <si>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</si>
  <si>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</si>
  <si>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</si>
  <si>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</si>
  <si>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</si>
  <si>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</si>
  <si>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</si>
  <si>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</si>
  <si>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</si>
  <si>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</si>
  <si>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</si>
  <si>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</si>
  <si>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</si>
  <si>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</si>
  <si>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</si>
  <si>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</si>
  <si>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</si>
  <si>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</si>
  <si>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</si>
  <si>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</si>
  <si>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</si>
  <si>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</si>
  <si>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</si>
  <si>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</si>
  <si>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</si>
  <si>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</si>
  <si>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</si>
  <si>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</si>
  <si>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</si>
  <si>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</si>
  <si>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</si>
  <si>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</si>
  <si>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</si>
  <si>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</si>
  <si>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</si>
  <si>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</si>
  <si>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</si>
  <si>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</si>
  <si>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</si>
  <si>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</si>
  <si>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</si>
  <si>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</si>
  <si>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</si>
  <si>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</si>
  <si>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</si>
  <si>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</si>
  <si>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</si>
  <si>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</si>
  <si>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</si>
  <si>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</si>
  <si>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</si>
  <si>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</si>
  <si>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</si>
  <si>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</si>
  <si>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</si>
  <si>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</si>
  <si>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</si>
  <si>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</si>
  <si>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</si>
  <si>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</si>
  <si>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</si>
  <si>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</si>
  <si>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</si>
  <si>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</si>
  <si>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</si>
  <si>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</si>
  <si>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</si>
  <si>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</si>
  <si>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</si>
  <si>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</si>
  <si>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</si>
  <si>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</si>
  <si>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</si>
  <si>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</si>
  <si>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</si>
  <si>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</si>
  <si>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</si>
  <si>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</si>
  <si>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</si>
  <si>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</si>
  <si>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</si>
  <si>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</si>
  <si>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</si>
  <si>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</si>
  <si>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</si>
  <si>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</si>
  <si>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</si>
  <si>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</si>
  <si>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</si>
  <si>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</si>
  <si>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</si>
  <si>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</si>
  <si>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</si>
  <si>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</si>
  <si>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</si>
  <si>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</si>
  <si>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</si>
  <si>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</si>
  <si>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</si>
  <si>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</si>
  <si>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</si>
  <si>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</si>
  <si>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</si>
  <si>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</si>
  <si>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</si>
  <si>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</si>
  <si>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</si>
  <si>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</si>
  <si>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</si>
  <si>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</si>
  <si>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</si>
  <si>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</si>
  <si>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</si>
  <si>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</si>
  <si>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</si>
  <si>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</si>
  <si>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</si>
  <si>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</si>
  <si>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</si>
  <si>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</si>
  <si>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</si>
  <si>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</si>
  <si>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</si>
  <si>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</si>
  <si>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</si>
  <si>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</si>
  <si>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</si>
  <si>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</si>
  <si>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</si>
  <si>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</si>
  <si>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</si>
  <si>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</si>
  <si>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</si>
  <si>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</si>
  <si>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</si>
  <si>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</si>
  <si>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</si>
  <si>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</si>
  <si>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</si>
  <si>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</si>
  <si>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</si>
  <si>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</si>
  <si>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</si>
  <si>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</si>
  <si>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</si>
  <si>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</si>
  <si>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</si>
  <si>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</si>
  <si>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</si>
  <si>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</si>
  <si>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</si>
  <si>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</si>
  <si>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</si>
  <si>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</si>
  <si>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</si>
  <si>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</si>
  <si>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</si>
  <si>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</si>
  <si>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</si>
  <si>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</si>
  <si>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</si>
  <si>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</si>
  <si>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</si>
  <si>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</si>
  <si>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</si>
  <si>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</si>
  <si>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</si>
  <si>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</si>
  <si>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</si>
  <si>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</si>
  <si>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</si>
  <si>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</si>
  <si>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</si>
  <si>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</si>
  <si>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</si>
  <si>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</si>
  <si>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</si>
  <si>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</si>
  <si>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</si>
  <si>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</si>
  <si>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</si>
  <si>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</si>
  <si>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</si>
  <si>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</si>
  <si>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</si>
  <si>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</si>
  <si>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</si>
  <si>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</si>
  <si>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</si>
  <si>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</si>
  <si>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</si>
  <si>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</si>
  <si>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</si>
  <si>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</si>
  <si>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</si>
  <si>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</si>
  <si>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</si>
  <si>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</si>
  <si>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</si>
  <si>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</si>
  <si>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</si>
  <si>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</si>
  <si>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</si>
  <si>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</si>
  <si>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</si>
  <si>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</si>
  <si>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</si>
  <si>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</si>
  <si>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</si>
  <si>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</si>
  <si>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</si>
  <si>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</si>
  <si>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</si>
  <si>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</si>
  <si>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</si>
  <si>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</si>
  <si>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</si>
  <si>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</si>
  <si>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</si>
  <si>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</si>
  <si>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</si>
  <si>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</si>
  <si>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</si>
  <si>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</si>
  <si>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</si>
  <si>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</si>
  <si>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</si>
  <si>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</si>
  <si>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</si>
  <si>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</si>
  <si>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</si>
  <si>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</si>
  <si>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</si>
  <si>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</si>
  <si>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</si>
  <si>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</si>
  <si>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</si>
  <si>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</si>
  <si>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</si>
  <si>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</si>
  <si>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</si>
  <si>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</si>
  <si>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</si>
  <si>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</si>
  <si>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</si>
  <si>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</si>
  <si>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</si>
  <si>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</si>
  <si>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</si>
  <si>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</si>
  <si>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</si>
  <si>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</si>
  <si>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</si>
  <si>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</si>
  <si>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</si>
  <si>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</si>
  <si>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</si>
  <si>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</si>
  <si>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</si>
  <si>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</si>
  <si>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</si>
  <si>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</si>
  <si>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</si>
  <si>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</si>
  <si>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</si>
  <si>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</si>
  <si>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</si>
  <si>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</si>
  <si>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</si>
  <si>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</si>
  <si>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</si>
  <si>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</si>
  <si>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</si>
  <si>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</si>
  <si>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</si>
  <si>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</si>
  <si>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</si>
  <si>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</si>
  <si>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</si>
  <si>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</si>
  <si>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</si>
  <si>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</si>
  <si>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</si>
  <si>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</si>
  <si>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</si>
  <si>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</si>
  <si>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</si>
  <si>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</si>
  <si>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</si>
  <si>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</si>
  <si>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</si>
  <si>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</si>
  <si>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</si>
  <si>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</si>
  <si>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</si>
  <si>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</si>
  <si>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</si>
  <si>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</si>
  <si>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</si>
  <si>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</si>
  <si>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</si>
  <si>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</si>
  <si>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</si>
  <si>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</si>
  <si>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</si>
  <si>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</si>
  <si>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</si>
  <si>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</si>
  <si>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</si>
  <si>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</si>
  <si>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</si>
  <si>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</si>
  <si>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</si>
  <si>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</si>
  <si>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</si>
  <si>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</si>
  <si>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</si>
  <si>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</si>
  <si>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</si>
  <si>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</si>
  <si>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</si>
  <si>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</si>
  <si>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</si>
  <si>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</si>
  <si>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</si>
  <si>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</si>
  <si>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</si>
  <si>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</si>
  <si>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</si>
  <si>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</si>
  <si>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</si>
  <si>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</si>
  <si>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</si>
  <si>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</si>
  <si>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</si>
  <si>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</si>
  <si>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</si>
  <si>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</si>
  <si>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</si>
  <si>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</si>
  <si>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</si>
  <si>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</si>
  <si>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</si>
  <si>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</si>
  <si>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</si>
  <si>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</si>
  <si>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</si>
  <si>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</si>
  <si>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</si>
  <si>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</si>
  <si>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</si>
  <si>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</si>
  <si>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</si>
  <si>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</si>
  <si>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</si>
  <si>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</si>
  <si>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</si>
  <si>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</si>
  <si>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</si>
  <si>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</si>
  <si>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</si>
  <si>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</si>
  <si>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</si>
  <si>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</si>
  <si>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</si>
  <si>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</si>
  <si>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</si>
  <si>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</si>
  <si>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</si>
  <si>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</si>
  <si>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</si>
  <si>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</si>
  <si>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</si>
  <si>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</si>
  <si>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</si>
  <si>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</si>
  <si>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</si>
  <si>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</si>
  <si>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</si>
  <si>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</si>
  <si>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</si>
  <si>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</si>
  <si>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</si>
  <si>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</si>
  <si>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</si>
  <si>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</si>
  <si>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</si>
  <si>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</si>
  <si>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</si>
  <si>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</si>
  <si>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</si>
  <si>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</si>
  <si>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</si>
  <si>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</si>
  <si>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</si>
  <si>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</si>
  <si>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</si>
  <si>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</si>
  <si>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</si>
  <si>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</si>
  <si>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</si>
  <si>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</si>
  <si>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</si>
  <si>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</si>
  <si>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</si>
  <si>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</si>
  <si>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</si>
  <si>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</si>
  <si>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</si>
  <si>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</si>
  <si>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</si>
  <si>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</si>
  <si>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</si>
  <si>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</si>
  <si>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</si>
  <si>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</si>
  <si>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</si>
  <si>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</si>
  <si>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</si>
  <si>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</si>
  <si>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</si>
  <si>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</si>
  <si>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</si>
  <si>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</si>
  <si>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</si>
  <si>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</si>
  <si>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</si>
  <si>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</si>
  <si>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</si>
  <si>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</si>
  <si>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</si>
  <si>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</si>
  <si>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</si>
  <si>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</si>
  <si>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</si>
  <si>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</si>
  <si>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</si>
  <si>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</si>
  <si>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</si>
  <si>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</si>
  <si>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</si>
  <si>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</si>
  <si>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</si>
  <si>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</si>
  <si>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</si>
  <si>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</si>
  <si>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</si>
  <si>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</si>
  <si>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</si>
  <si>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</si>
  <si>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</si>
  <si>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</si>
  <si>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</si>
  <si>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</si>
  <si>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</si>
  <si>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</si>
  <si>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</si>
  <si>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</si>
  <si>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</si>
  <si>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</si>
  <si>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</si>
  <si>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</si>
  <si>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</si>
  <si>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</si>
  <si>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</si>
  <si>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</si>
  <si>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</si>
  <si>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</si>
  <si>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</si>
  <si>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</si>
  <si>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</si>
  <si>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</si>
  <si>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</si>
  <si>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</si>
  <si>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</si>
  <si>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</si>
  <si>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</si>
  <si>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</si>
  <si>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</si>
  <si>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</si>
  <si>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</si>
  <si>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</si>
  <si>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</si>
  <si>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</si>
  <si>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</si>
  <si>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</si>
  <si>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</si>
  <si>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</si>
  <si>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</si>
  <si>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</si>
  <si>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</si>
  <si>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</si>
  <si>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</si>
  <si>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</si>
  <si>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</si>
  <si>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</si>
  <si>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</si>
  <si>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</si>
  <si>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</si>
  <si>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</si>
  <si>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</si>
  <si>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</si>
  <si>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</si>
  <si>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</si>
  <si>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</si>
  <si>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</si>
  <si>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</si>
  <si>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</si>
  <si>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</si>
  <si>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</si>
  <si>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</si>
  <si>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</si>
  <si>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</si>
  <si>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</si>
  <si>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</si>
  <si>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</si>
  <si>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</si>
  <si>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</si>
  <si>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</si>
  <si>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</si>
  <si>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</si>
  <si>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</si>
  <si>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</si>
  <si>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</si>
  <si>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</si>
  <si>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</si>
  <si>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</si>
  <si>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</si>
  <si>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</si>
  <si>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</si>
  <si>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</si>
  <si>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</si>
  <si>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</si>
  <si>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</si>
  <si>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</si>
  <si>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</si>
  <si>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</si>
  <si>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</si>
  <si>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</si>
  <si>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</si>
  <si>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</si>
  <si>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</si>
  <si>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</si>
  <si>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</si>
  <si>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</si>
  <si>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</si>
  <si>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</si>
  <si>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</si>
  <si>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</si>
  <si>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</si>
  <si>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</si>
  <si>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</si>
  <si>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</si>
  <si>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</si>
  <si>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</si>
  <si>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</si>
  <si>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</si>
  <si>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</si>
  <si>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</si>
  <si>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</si>
  <si>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</si>
  <si>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</si>
  <si>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</si>
  <si>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</si>
  <si>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</si>
  <si>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</si>
  <si>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</si>
  <si>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</si>
  <si>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</si>
  <si>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</si>
  <si>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</si>
  <si>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</si>
  <si>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</si>
  <si>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</si>
  <si>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</si>
  <si>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</si>
  <si>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</si>
  <si>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</si>
  <si>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</si>
  <si>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</si>
  <si>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</si>
  <si>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</si>
  <si>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</si>
  <si>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</si>
  <si>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</si>
  <si>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</si>
  <si>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</si>
  <si>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</si>
  <si>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</si>
  <si>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</si>
  <si>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</si>
  <si>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</si>
  <si>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</si>
  <si>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</si>
  <si>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</si>
  <si>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</si>
  <si>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</si>
  <si>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</si>
  <si>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</si>
  <si>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</si>
  <si>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</si>
  <si>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</si>
  <si>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</si>
  <si>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</si>
  <si>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</si>
  <si>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</si>
  <si>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</si>
  <si>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</si>
  <si>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</si>
  <si>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</si>
  <si>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</si>
  <si>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</si>
  <si>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</si>
  <si>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</si>
  <si>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</si>
  <si>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</si>
  <si>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</si>
  <si>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</si>
  <si>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</si>
  <si>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</si>
  <si>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</si>
  <si>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</si>
  <si>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</si>
  <si>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</si>
  <si>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</si>
  <si>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</si>
  <si>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</si>
  <si>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</si>
  <si>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</si>
  <si>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</si>
  <si>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</si>
  <si>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</si>
  <si>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</si>
  <si>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</si>
  <si>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</si>
  <si>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</si>
  <si>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</si>
  <si>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</si>
  <si>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</si>
  <si>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</si>
  <si>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</si>
  <si>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</si>
  <si>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</si>
  <si>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</si>
  <si>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</si>
  <si>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</si>
  <si>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</si>
  <si>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</si>
  <si>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</si>
  <si>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</si>
  <si>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</si>
  <si>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</si>
  <si>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</si>
  <si>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</si>
  <si>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</si>
  <si>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</si>
  <si>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</si>
  <si>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</si>
  <si>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</si>
  <si>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</si>
  <si>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</si>
  <si>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</si>
  <si>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</si>
  <si>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</si>
  <si>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</si>
  <si>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</si>
  <si>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</si>
  <si>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</si>
  <si>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</si>
  <si>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</si>
  <si>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</si>
  <si>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</si>
  <si>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</si>
  <si>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</si>
  <si>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</si>
  <si>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</si>
  <si>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</si>
  <si>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</si>
  <si>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</si>
  <si>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</si>
  <si>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</si>
  <si>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</si>
  <si>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</si>
  <si>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</si>
  <si>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</si>
  <si>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</si>
  <si>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</si>
  <si>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</si>
  <si>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</si>
  <si>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</si>
  <si>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</si>
  <si>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</si>
  <si>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</si>
  <si>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</si>
  <si>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</si>
  <si>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</si>
  <si>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</si>
  <si>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</si>
  <si>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</si>
  <si>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</si>
  <si>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</si>
  <si>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</si>
  <si>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</si>
  <si>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</si>
  <si>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</si>
  <si>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</si>
  <si>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</si>
  <si>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</si>
  <si>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</si>
  <si>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</si>
  <si>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</si>
  <si>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</si>
  <si>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</si>
  <si>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</si>
  <si>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</si>
  <si>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</si>
  <si>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</si>
  <si>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</si>
  <si>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</si>
  <si>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</si>
  <si>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</si>
  <si>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</si>
  <si>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</si>
  <si>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</si>
  <si>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</si>
  <si>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</si>
  <si>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</si>
  <si>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</si>
  <si>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</si>
  <si>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</si>
  <si>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</si>
  <si>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</si>
  <si>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</si>
  <si>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</si>
  <si>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</si>
  <si>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</si>
  <si>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</si>
  <si>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</si>
  <si>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</si>
  <si>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</si>
  <si>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</si>
  <si>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</si>
  <si>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</si>
  <si>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</si>
  <si>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</si>
  <si>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</si>
  <si>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</si>
  <si>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</si>
  <si>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</si>
  <si>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</si>
  <si>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</si>
  <si>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</si>
  <si>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</si>
  <si>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</si>
  <si>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</si>
  <si>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</si>
  <si>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</si>
  <si>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</si>
  <si>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</si>
  <si>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</si>
  <si>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</si>
  <si>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</si>
  <si>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</si>
  <si>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</si>
  <si>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</si>
  <si>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</si>
  <si>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</si>
  <si>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</si>
  <si>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</si>
  <si>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</si>
  <si>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</si>
  <si>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</si>
  <si>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</si>
  <si>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</si>
  <si>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</si>
  <si>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</si>
  <si>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</si>
  <si>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</si>
  <si>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</si>
  <si>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</si>
  <si>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</si>
  <si>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</si>
  <si>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</si>
  <si>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</si>
  <si>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</si>
  <si>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</si>
  <si>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</si>
  <si>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</si>
  <si>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</si>
  <si>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</si>
  <si>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</si>
  <si>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</si>
  <si>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</si>
  <si>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</si>
  <si>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</si>
  <si>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</si>
  <si>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</si>
  <si>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</si>
  <si>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</si>
  <si>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</si>
  <si>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</si>
  <si>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</si>
  <si>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</si>
  <si>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</si>
  <si>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</si>
  <si>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</si>
  <si>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</si>
  <si>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</si>
  <si>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</si>
  <si>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</si>
  <si>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</si>
  <si>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</si>
  <si>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</si>
  <si>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</si>
  <si>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</si>
  <si>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</si>
  <si>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</si>
  <si>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</si>
  <si>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</si>
  <si>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</si>
  <si>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</si>
  <si>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</si>
  <si>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</si>
  <si>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</si>
  <si>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</si>
  <si>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</si>
  <si>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</si>
  <si>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</si>
  <si>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</si>
  <si>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</si>
  <si>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</si>
  <si>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</si>
  <si>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</si>
  <si>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</si>
  <si>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</si>
  <si>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</si>
  <si>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</si>
  <si>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</si>
  <si>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</si>
  <si>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</si>
  <si>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</si>
  <si>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</si>
  <si>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</si>
  <si>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</si>
  <si>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</si>
  <si>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</si>
  <si>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</si>
  <si>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</si>
  <si>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</si>
  <si>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</si>
  <si>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</si>
  <si>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</si>
  <si>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</si>
  <si>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</si>
  <si>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</si>
  <si>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</si>
  <si>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</si>
  <si>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</si>
  <si>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</si>
  <si>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</si>
  <si>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</si>
  <si>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</si>
  <si>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</si>
  <si>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</si>
  <si>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</si>
  <si>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</si>
  <si>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</si>
  <si>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</si>
  <si>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</si>
  <si>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</si>
  <si>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</si>
  <si>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</si>
  <si>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</si>
  <si>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</si>
  <si>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</si>
  <si>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</si>
  <si>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</si>
  <si>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</si>
  <si>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</si>
  <si>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</si>
  <si>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</si>
  <si>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</si>
  <si>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</si>
  <si>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</si>
  <si>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</si>
  <si>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</si>
  <si>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</si>
  <si>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</si>
  <si>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</si>
  <si>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</si>
  <si>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</si>
  <si>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</si>
  <si>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</si>
  <si>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</si>
  <si>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</si>
  <si>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</si>
  <si>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</si>
  <si>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</si>
  <si>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</si>
  <si>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</si>
  <si>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</si>
  <si>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</si>
  <si>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</si>
  <si>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</si>
  <si>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</si>
  <si>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</si>
  <si>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</si>
  <si>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</si>
  <si>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</si>
  <si>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</si>
  <si>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</si>
  <si>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</si>
  <si>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</si>
  <si>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</si>
  <si>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</si>
  <si>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</si>
  <si>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</si>
  <si>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</si>
  <si>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</si>
  <si>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</si>
  <si>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</si>
  <si>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</si>
  <si>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</si>
  <si>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</si>
  <si>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</si>
  <si>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</si>
  <si>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</si>
  <si>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</si>
  <si>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</si>
  <si>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</si>
  <si>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</si>
  <si>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</si>
  <si>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</si>
  <si>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</si>
  <si>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</si>
  <si>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</si>
  <si>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</si>
  <si>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</si>
  <si>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</si>
  <si>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</si>
  <si>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</si>
  <si>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</si>
  <si>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</si>
  <si>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</si>
  <si>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</si>
  <si>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</si>
  <si>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</si>
  <si>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</si>
  <si>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</si>
  <si>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</si>
  <si>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</si>
  <si>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</si>
  <si>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</si>
  <si>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</si>
  <si>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</si>
  <si>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</si>
  <si>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</si>
  <si>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</si>
  <si>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</si>
  <si>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</si>
  <si>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</si>
  <si>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</si>
  <si>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</si>
  <si>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</si>
  <si>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</si>
  <si>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</si>
  <si>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</si>
  <si>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</si>
  <si>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</si>
  <si>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</si>
  <si>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</si>
  <si>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</si>
  <si>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</si>
  <si>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</si>
  <si>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</si>
  <si>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</si>
  <si>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</si>
  <si>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</si>
  <si>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</si>
  <si>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</si>
  <si>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</si>
  <si>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</si>
  <si>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</si>
  <si>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</si>
  <si>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</si>
  <si>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</si>
  <si>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</si>
  <si>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</si>
  <si>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</si>
  <si>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</si>
  <si>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</si>
  <si>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</si>
  <si>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</si>
  <si>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</si>
  <si>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</si>
  <si>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</si>
  <si>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</si>
  <si>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</si>
  <si>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</si>
  <si>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</si>
  <si>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</si>
  <si>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</si>
  <si>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</si>
  <si>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</si>
  <si>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</si>
  <si>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</si>
  <si>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</si>
  <si>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</si>
  <si>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</si>
  <si>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</si>
  <si>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</si>
  <si>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</si>
  <si>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</si>
  <si>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</si>
  <si>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</si>
  <si>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</si>
  <si>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</si>
  <si>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</si>
  <si>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</si>
  <si>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</si>
  <si>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</si>
  <si>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</si>
  <si>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</si>
  <si>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</si>
  <si>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</si>
  <si>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</si>
  <si>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</si>
  <si>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</si>
  <si>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</si>
  <si>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</si>
  <si>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</si>
  <si>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</si>
  <si>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</si>
  <si>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</si>
  <si>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</si>
  <si>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</si>
  <si>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</si>
  <si>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</si>
  <si>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</si>
  <si>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</si>
  <si>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</si>
  <si>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</si>
  <si>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</si>
  <si>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</si>
  <si>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</si>
  <si>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</si>
  <si>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</si>
  <si>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</si>
  <si>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</si>
  <si>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</si>
  <si>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</si>
  <si>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</si>
  <si>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</si>
  <si>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</si>
  <si>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</si>
  <si>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</si>
  <si>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</si>
  <si>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</si>
  <si>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</si>
  <si>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</si>
  <si>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</si>
  <si>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</si>
  <si>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</si>
  <si>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</si>
  <si>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</si>
  <si>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</si>
  <si>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</si>
  <si>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</si>
  <si>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</si>
  <si>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</si>
  <si>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</si>
  <si>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</si>
  <si>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</si>
  <si>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</si>
  <si>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</si>
  <si>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</si>
  <si>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</si>
  <si>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</si>
  <si>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</si>
  <si>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</si>
  <si>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</si>
  <si>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</si>
  <si>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</si>
  <si>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</si>
  <si>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</si>
  <si>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</si>
  <si>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</si>
  <si>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</si>
  <si>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</si>
  <si>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</si>
  <si>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</si>
  <si>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</si>
  <si>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</si>
  <si>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</si>
  <si>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</si>
  <si>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</si>
  <si>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</si>
  <si>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</si>
  <si>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</si>
  <si>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</si>
  <si>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</si>
  <si>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</si>
  <si>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</si>
  <si>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</si>
  <si>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</si>
  <si>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</si>
  <si>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</si>
  <si>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</si>
  <si>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</si>
  <si>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</si>
  <si>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</si>
  <si>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</si>
  <si>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</si>
  <si>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</si>
  <si>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</si>
  <si>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</si>
  <si>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</si>
  <si>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</si>
  <si>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</si>
  <si>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</si>
  <si>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</si>
  <si>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</si>
  <si>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</si>
  <si>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</si>
  <si>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</si>
  <si>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</si>
  <si>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</si>
  <si>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</si>
  <si>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</si>
  <si>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</si>
  <si>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</si>
  <si>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</si>
  <si>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</si>
  <si>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</si>
  <si>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</si>
  <si>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</si>
  <si>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</si>
  <si>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</si>
  <si>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</si>
  <si>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</si>
  <si>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</si>
  <si>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</si>
  <si>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</si>
  <si>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</si>
  <si>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</si>
  <si>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</si>
  <si>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</si>
  <si>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</si>
  <si>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</si>
  <si>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</si>
  <si>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</si>
  <si>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</si>
  <si>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</si>
  <si>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</si>
  <si>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</si>
  <si>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</si>
  <si>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</si>
  <si>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</si>
  <si>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</si>
  <si>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</si>
  <si>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</si>
  <si>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</si>
  <si>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</si>
  <si>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</si>
  <si>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</si>
  <si>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</si>
  <si>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</si>
  <si>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</si>
  <si>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</si>
  <si>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</si>
  <si>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</si>
  <si>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</si>
  <si>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</si>
  <si>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</si>
  <si>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</si>
  <si>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</si>
  <si>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</si>
  <si>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</si>
  <si>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</si>
  <si>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</si>
  <si>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</si>
  <si>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</si>
  <si>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</si>
  <si>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</si>
  <si>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</si>
  <si>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</si>
  <si>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</si>
  <si>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</si>
  <si>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</si>
  <si>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</si>
  <si>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</si>
  <si>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</si>
  <si>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</si>
  <si>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</si>
  <si>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</si>
  <si>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</si>
  <si>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</si>
  <si>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</si>
  <si>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</si>
  <si>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</si>
  <si>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</si>
  <si>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</si>
  <si>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</si>
  <si>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</si>
  <si>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</si>
  <si>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</si>
  <si>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</si>
  <si>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</si>
  <si>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</si>
  <si>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</si>
  <si>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</si>
  <si>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</si>
  <si>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</si>
  <si>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</si>
  <si>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</si>
  <si>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</si>
  <si>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</si>
  <si>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</si>
  <si>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</si>
  <si>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</si>
  <si>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</si>
  <si>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</si>
  <si>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</si>
  <si>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</si>
  <si>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</si>
  <si>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</si>
  <si>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</si>
  <si>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</si>
  <si>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</si>
  <si>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</si>
  <si>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</si>
  <si>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</si>
  <si>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</si>
  <si>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</si>
  <si>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</si>
  <si>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</si>
  <si>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</si>
  <si>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</si>
  <si>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</si>
  <si>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</si>
  <si>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</si>
  <si>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</si>
  <si>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</si>
  <si>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</si>
  <si>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</si>
  <si>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</si>
  <si>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</si>
  <si>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</si>
  <si>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</si>
  <si>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</si>
  <si>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</si>
  <si>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</si>
  <si>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</si>
  <si>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</si>
  <si>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</si>
  <si>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</si>
  <si>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</si>
  <si>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</si>
  <si>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</si>
  <si>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</si>
  <si>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</si>
  <si>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</si>
  <si>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</si>
  <si>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</si>
  <si>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</si>
  <si>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</si>
  <si>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</si>
  <si>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</si>
  <si>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</si>
  <si>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</si>
  <si>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</si>
  <si>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</si>
  <si>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</si>
  <si>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</si>
  <si>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</si>
  <si>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</si>
  <si>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</si>
  <si>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</si>
  <si>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</si>
  <si>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</si>
  <si>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</si>
  <si>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</si>
  <si>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</si>
  <si>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</si>
  <si>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</si>
  <si>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</si>
  <si>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</si>
  <si>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</si>
  <si>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</si>
  <si>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</si>
  <si>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</si>
  <si>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</si>
  <si>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</si>
  <si>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</si>
  <si>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</si>
  <si>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</si>
  <si>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</si>
  <si>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</si>
  <si>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</si>
  <si>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</si>
  <si>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</si>
  <si>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</si>
  <si>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</si>
  <si>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</si>
  <si>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</si>
  <si>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</si>
  <si>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</si>
  <si>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</si>
  <si>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</si>
  <si>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</si>
  <si>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</si>
  <si>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</si>
  <si>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</si>
  <si>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</si>
  <si>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</si>
  <si>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</si>
  <si>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</si>
  <si>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</si>
  <si>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</si>
  <si>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</si>
  <si>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</si>
  <si>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</si>
  <si>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</si>
  <si>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</si>
  <si>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</si>
  <si>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</si>
  <si>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</si>
  <si>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</si>
  <si>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</si>
  <si>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</si>
  <si>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</si>
  <si>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</si>
  <si>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</si>
  <si>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</si>
  <si>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</si>
  <si>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</si>
  <si>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</si>
  <si>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</si>
  <si>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</si>
  <si>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</si>
  <si>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</si>
  <si>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</si>
  <si>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</si>
  <si>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</si>
  <si>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</si>
  <si>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</si>
  <si>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</si>
  <si>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</si>
  <si>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</si>
  <si>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</si>
  <si>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</si>
  <si>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</si>
  <si>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</si>
  <si>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</si>
  <si>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</si>
  <si>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</si>
  <si>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</si>
  <si>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</si>
  <si>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</si>
  <si>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</si>
  <si>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</si>
  <si>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</si>
  <si>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</si>
  <si>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</si>
  <si>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</si>
  <si>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</si>
  <si>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</si>
  <si>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</si>
  <si>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</si>
  <si>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</si>
  <si>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</si>
  <si>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</si>
  <si>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</si>
  <si>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</si>
  <si>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</si>
  <si>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</si>
  <si>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</si>
  <si>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</si>
  <si>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</si>
  <si>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</si>
  <si>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</si>
  <si>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</si>
  <si>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</si>
  <si>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</si>
  <si>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</si>
  <si>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</si>
  <si>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</si>
  <si>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</si>
  <si>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</si>
  <si>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</si>
  <si>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</si>
  <si>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</si>
  <si>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</si>
  <si>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</si>
  <si>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</si>
  <si>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</si>
  <si>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</si>
  <si>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</si>
  <si>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</si>
  <si>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</si>
  <si>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</si>
  <si>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</si>
  <si>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</si>
  <si>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</si>
  <si>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</si>
  <si>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</si>
  <si>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</si>
  <si>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</si>
  <si>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</si>
  <si>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</si>
  <si>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</si>
  <si>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</si>
  <si>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</si>
  <si>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</si>
  <si>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</si>
  <si>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</si>
  <si>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</si>
  <si>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</si>
  <si>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</si>
  <si>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</si>
  <si>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</si>
  <si>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</si>
  <si>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</si>
  <si>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</si>
  <si>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</si>
  <si>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</si>
  <si>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</si>
  <si>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</si>
  <si>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</si>
  <si>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</si>
  <si>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</si>
  <si>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</si>
  <si>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</si>
  <si>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</si>
  <si>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</si>
  <si>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</si>
  <si>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</si>
  <si>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</si>
  <si>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</si>
  <si>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</si>
  <si>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</si>
  <si>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</si>
  <si>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</si>
  <si>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</si>
  <si>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</si>
  <si>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</si>
  <si>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</si>
  <si>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</si>
  <si>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</si>
  <si>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</si>
  <si>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</si>
  <si>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</si>
  <si>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</si>
  <si>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</si>
  <si>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</si>
  <si>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</si>
  <si>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</si>
  <si>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</si>
  <si>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</si>
  <si>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</si>
  <si>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</si>
  <si>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</si>
  <si>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</si>
  <si>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</si>
  <si>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</si>
  <si>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</si>
  <si>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</si>
  <si>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</si>
  <si>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</si>
  <si>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</si>
  <si>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</si>
  <si>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</si>
  <si>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</si>
  <si>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</si>
  <si>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</si>
  <si>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</si>
  <si>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</si>
  <si>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</si>
  <si>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</si>
  <si>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</si>
  <si>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</si>
  <si>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</si>
  <si>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</si>
  <si>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</si>
  <si>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</si>
  <si>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</si>
  <si>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</si>
  <si>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</si>
  <si>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</si>
  <si>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</si>
  <si>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</si>
  <si>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</si>
  <si>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</si>
  <si>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</si>
  <si>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</si>
  <si>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</si>
  <si>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</si>
  <si>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</si>
  <si>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</si>
  <si>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</si>
  <si>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</si>
  <si>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</si>
  <si>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</si>
  <si>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</si>
  <si>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</si>
  <si>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</si>
  <si>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</si>
  <si>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</si>
  <si>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</si>
  <si>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</si>
  <si>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</si>
  <si>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</si>
  <si>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</si>
  <si>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</si>
  <si>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</si>
  <si>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</si>
  <si>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</si>
  <si>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</si>
  <si>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</si>
  <si>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</si>
  <si>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</si>
  <si>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</si>
  <si>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</si>
  <si>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</si>
  <si>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</si>
  <si>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</si>
  <si>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</si>
  <si>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</si>
  <si>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</si>
  <si>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</si>
  <si>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</si>
  <si>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</si>
  <si>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</si>
  <si>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</si>
  <si>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</si>
  <si>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</si>
  <si>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</si>
  <si>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</si>
  <si>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</si>
  <si>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</si>
  <si>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</si>
  <si>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</si>
  <si>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</si>
  <si>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</si>
  <si>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</si>
  <si>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</si>
  <si>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</si>
  <si>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</si>
  <si>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</si>
  <si>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</si>
  <si>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</si>
  <si>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</si>
  <si>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</si>
  <si>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</si>
  <si>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</si>
  <si>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</si>
  <si>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</si>
  <si>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</si>
  <si>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</si>
  <si>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</si>
  <si>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</si>
  <si>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</si>
  <si>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</si>
  <si>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</si>
  <si>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</si>
  <si>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</si>
  <si>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</si>
  <si>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</si>
  <si>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</si>
  <si>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</si>
  <si>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</si>
  <si>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</si>
  <si>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</si>
  <si>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</si>
  <si>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</si>
  <si>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</si>
  <si>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</si>
  <si>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</si>
  <si>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</si>
  <si>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</si>
  <si>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</si>
  <si>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</si>
  <si>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</si>
  <si>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</si>
  <si>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</si>
  <si>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</si>
  <si>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</si>
  <si>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</si>
  <si>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</si>
  <si>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</si>
  <si>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</si>
  <si>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</si>
  <si>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</si>
  <si>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</si>
  <si>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</si>
  <si>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</si>
  <si>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</si>
  <si>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</si>
  <si>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</si>
  <si>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</si>
  <si>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</si>
  <si>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</si>
  <si>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</si>
  <si>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</si>
  <si>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</si>
  <si>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</si>
  <si>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</si>
  <si>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</si>
  <si>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</si>
  <si>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</si>
  <si>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</si>
  <si>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</si>
  <si>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</si>
  <si>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</si>
  <si>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</si>
  <si>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</si>
  <si>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</si>
  <si>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</si>
  <si>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</si>
  <si>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</si>
  <si>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</si>
  <si>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</si>
  <si>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</si>
  <si>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</si>
  <si>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</si>
  <si>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</si>
  <si>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</si>
  <si>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</si>
  <si>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</si>
  <si>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</si>
  <si>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</si>
  <si>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</si>
  <si>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</si>
  <si>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</si>
  <si>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</si>
  <si>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</si>
  <si>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</si>
  <si>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</si>
  <si>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</si>
  <si>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</si>
  <si>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</si>
  <si>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</si>
  <si>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</si>
  <si>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</si>
  <si>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</si>
  <si>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</si>
  <si>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</si>
  <si>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</si>
  <si>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</si>
  <si>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</si>
  <si>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</si>
  <si>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</si>
  <si>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</si>
  <si>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</si>
  <si>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</si>
  <si>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</si>
  <si>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</si>
  <si>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</si>
  <si>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</si>
  <si>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</si>
  <si>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</si>
  <si>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</si>
  <si>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</si>
  <si>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</si>
  <si>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</si>
  <si>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</si>
  <si>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</si>
  <si>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</si>
  <si>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</si>
  <si>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</si>
  <si>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</si>
  <si>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</si>
  <si>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</si>
  <si>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</si>
  <si>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</si>
  <si>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</si>
  <si>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</si>
  <si>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</si>
  <si>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</si>
  <si>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</si>
  <si>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</si>
  <si>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</si>
  <si>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</si>
  <si>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</si>
  <si>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</si>
  <si>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</si>
  <si>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</si>
  <si>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</si>
  <si>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</si>
  <si>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</si>
  <si>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</si>
  <si>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</si>
  <si>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</si>
  <si>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</si>
  <si>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</si>
  <si>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</si>
  <si>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</si>
  <si>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</si>
  <si>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</si>
  <si>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</si>
  <si>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</si>
  <si>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</si>
  <si>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</si>
  <si>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</si>
  <si>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</si>
  <si>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</si>
  <si>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</si>
  <si>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</si>
  <si>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</si>
  <si>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</si>
  <si>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</si>
  <si>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</si>
  <si>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</si>
  <si>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</si>
  <si>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</si>
  <si>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</si>
  <si>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</si>
  <si>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</si>
  <si>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</si>
  <si>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</si>
  <si>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</si>
  <si>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</si>
  <si>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</si>
  <si>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</si>
  <si>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</si>
  <si>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</si>
  <si>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</si>
  <si>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</si>
  <si>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</si>
  <si>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</si>
  <si>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</si>
  <si>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</si>
  <si>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</si>
  <si>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</si>
  <si>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</si>
  <si>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</si>
  <si>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</si>
  <si>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</si>
  <si>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</si>
  <si>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</si>
  <si>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</si>
  <si>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</si>
  <si>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</si>
  <si>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</si>
  <si>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</si>
  <si>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</si>
  <si>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</si>
  <si>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</si>
  <si>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</si>
  <si>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</si>
  <si>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</si>
  <si>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</si>
  <si>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</si>
  <si>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</si>
  <si>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</si>
  <si>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</si>
  <si>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</si>
  <si>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</si>
  <si>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</si>
  <si>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</si>
  <si>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</si>
  <si>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</si>
  <si>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</si>
  <si>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</si>
  <si>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</si>
  <si>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</si>
  <si>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</si>
  <si>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</si>
  <si>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</si>
  <si>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</si>
  <si>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</si>
  <si>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</si>
  <si>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</si>
  <si>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</si>
  <si>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</si>
  <si>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</si>
  <si>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</si>
  <si>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</si>
  <si>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</si>
  <si>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</si>
  <si>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</si>
  <si>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</si>
  <si>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</si>
  <si>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</si>
  <si>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</si>
  <si>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</si>
  <si>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</si>
  <si>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</si>
  <si>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</si>
  <si>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</si>
  <si>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</si>
  <si>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</si>
  <si>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</si>
  <si>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</si>
  <si>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</si>
  <si>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</si>
  <si>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</si>
  <si>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</si>
  <si>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</si>
  <si>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</si>
  <si>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</si>
  <si>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</si>
  <si>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</si>
  <si>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</si>
  <si>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</si>
  <si>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</si>
  <si>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</si>
  <si>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</si>
  <si>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</si>
  <si>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</si>
  <si>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</si>
  <si>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</si>
  <si>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</si>
  <si>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</si>
  <si>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</si>
  <si>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</si>
  <si>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</si>
  <si>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</si>
  <si>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</si>
  <si>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</si>
  <si>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</si>
  <si>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</si>
  <si>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</si>
  <si>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</si>
  <si>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</si>
  <si>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</si>
  <si>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</si>
  <si>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</si>
  <si>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</si>
  <si>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</si>
  <si>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</si>
  <si>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</si>
  <si>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</si>
  <si>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</si>
  <si>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</si>
  <si>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</si>
  <si>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</si>
  <si>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</si>
  <si>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</si>
  <si>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</si>
  <si>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</si>
  <si>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</si>
  <si>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</si>
  <si>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</si>
  <si>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</si>
  <si>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</si>
  <si>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</si>
  <si>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</si>
  <si>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</si>
  <si>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</si>
  <si>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</si>
  <si>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</si>
  <si>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</si>
  <si>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</si>
  <si>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</si>
  <si>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</si>
  <si>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</si>
  <si>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</si>
  <si>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</si>
  <si>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</si>
  <si>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</si>
  <si>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</si>
  <si>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</si>
  <si>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</si>
  <si>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</si>
  <si>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</si>
  <si>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</si>
  <si>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</si>
  <si>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</si>
  <si>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</si>
  <si>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</si>
  <si>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</si>
  <si>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</si>
  <si>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</si>
  <si>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</si>
  <si>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</si>
  <si>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</si>
  <si>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</si>
  <si>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</si>
  <si>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</si>
  <si>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</si>
  <si>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</si>
  <si>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</si>
  <si>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</si>
  <si>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</si>
  <si>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</si>
  <si>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</si>
  <si>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</si>
  <si>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</si>
  <si>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</si>
  <si>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</si>
  <si>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</si>
  <si>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</si>
  <si>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</si>
  <si>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</si>
  <si>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</si>
  <si>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</si>
  <si>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</si>
  <si>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</si>
  <si>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</si>
  <si>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</si>
  <si>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</si>
  <si>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</si>
  <si>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</si>
  <si>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</si>
  <si>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</si>
  <si>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</si>
  <si>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</si>
  <si>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</si>
  <si>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</si>
  <si>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</si>
  <si>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</si>
  <si>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</si>
  <si>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</si>
  <si>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</si>
  <si>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</si>
  <si>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</si>
  <si>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</si>
  <si>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</si>
  <si>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</si>
  <si>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</si>
  <si>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</si>
  <si>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</si>
  <si>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</si>
  <si>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</si>
  <si>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</si>
  <si>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</si>
  <si>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</si>
  <si>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</si>
  <si>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</si>
  <si>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</si>
  <si>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</si>
  <si>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</si>
  <si>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</si>
  <si>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</si>
  <si>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</si>
  <si>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</si>
  <si>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</si>
  <si>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</si>
  <si>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</si>
  <si>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</si>
  <si>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</si>
  <si>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</si>
  <si>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</si>
  <si>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</si>
  <si>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</si>
  <si>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</si>
  <si>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</si>
  <si>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</si>
  <si>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</si>
  <si>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</si>
  <si>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</si>
  <si>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</si>
  <si>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</si>
  <si>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</si>
  <si>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</si>
  <si>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</si>
  <si>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</si>
  <si>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</si>
  <si>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</si>
  <si>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</si>
  <si>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</si>
  <si>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</si>
  <si>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</si>
  <si>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</si>
  <si>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</si>
  <si>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</si>
  <si>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</si>
  <si>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</si>
  <si>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</si>
  <si>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</si>
  <si>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</si>
  <si>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</si>
  <si>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</si>
  <si>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</si>
  <si>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</si>
  <si>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</si>
  <si>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</si>
  <si>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</si>
  <si>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</si>
  <si>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</si>
  <si>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</si>
  <si>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</si>
  <si>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</si>
  <si>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</si>
  <si>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</si>
  <si>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</si>
  <si>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</si>
  <si>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</si>
  <si>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</si>
  <si>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</si>
  <si>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</si>
  <si>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</si>
  <si>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</si>
  <si>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</si>
  <si>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</si>
  <si>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</si>
  <si>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</si>
  <si>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</si>
  <si>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</si>
  <si>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</si>
  <si>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</si>
  <si>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</si>
  <si>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</si>
  <si>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</si>
  <si>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</si>
  <si>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</si>
  <si>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</si>
  <si>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</si>
  <si>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</si>
  <si>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</si>
  <si>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</si>
  <si>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</si>
  <si>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</si>
  <si>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</si>
  <si>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</si>
  <si>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</si>
  <si>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</si>
  <si>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</si>
  <si>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</si>
  <si>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</si>
  <si>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</si>
  <si>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</si>
  <si>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</si>
  <si>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</si>
  <si>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</si>
  <si>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</si>
  <si>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</si>
  <si>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</si>
  <si>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</si>
  <si>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</si>
  <si>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</si>
  <si>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</si>
  <si>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</si>
  <si>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</si>
  <si>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</si>
  <si>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</si>
  <si>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</si>
  <si>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</si>
  <si>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</si>
  <si>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</si>
  <si>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</si>
  <si>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</si>
  <si>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</si>
  <si>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</si>
  <si>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</si>
  <si>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</si>
  <si>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</si>
  <si>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</si>
  <si>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</si>
  <si>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</si>
  <si>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</si>
  <si>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</si>
  <si>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</si>
  <si>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</si>
  <si>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</si>
  <si>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</si>
  <si>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</si>
  <si>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</si>
  <si>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</si>
  <si>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</si>
  <si>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</si>
  <si>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</si>
  <si>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</si>
  <si>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</si>
  <si>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</si>
  <si>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</si>
  <si>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</si>
  <si>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</si>
  <si>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</si>
  <si>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</si>
  <si>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</si>
  <si>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</si>
  <si>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</si>
  <si>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</si>
  <si>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</si>
  <si>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</si>
  <si>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</si>
  <si>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</si>
  <si>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</si>
  <si>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</si>
  <si>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</si>
  <si>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</si>
  <si>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</si>
  <si>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</si>
  <si>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</si>
  <si>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</si>
  <si>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</si>
  <si>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</si>
  <si>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</si>
  <si>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</si>
  <si>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</si>
  <si>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</si>
  <si>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</si>
  <si>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</si>
  <si>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</si>
  <si>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</si>
  <si>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</si>
  <si>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</si>
  <si>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</si>
  <si>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</si>
  <si>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</si>
  <si>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</si>
  <si>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</si>
  <si>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</si>
  <si>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</si>
  <si>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</si>
  <si>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</si>
  <si>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</si>
  <si>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</si>
  <si>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</si>
  <si>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</si>
  <si>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</si>
  <si>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</si>
  <si>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</si>
  <si>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</si>
  <si>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</si>
  <si>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</si>
  <si>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</si>
  <si>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</si>
  <si>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</si>
  <si>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</si>
  <si>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</si>
  <si>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</si>
  <si>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</si>
  <si>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</si>
  <si>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</si>
  <si>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</si>
  <si>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</si>
  <si>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</si>
  <si>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</si>
  <si>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</si>
  <si>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</si>
  <si>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</si>
  <si>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</si>
  <si>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</si>
  <si>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</si>
  <si>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</si>
  <si>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</si>
  <si>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</si>
  <si>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</si>
  <si>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</si>
  <si>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</si>
  <si>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</si>
  <si>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</si>
  <si>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</si>
  <si>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</si>
  <si>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</si>
  <si>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</si>
  <si>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</si>
  <si>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</si>
  <si>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</si>
  <si>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</si>
  <si>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</si>
  <si>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</si>
  <si>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</si>
  <si>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</si>
  <si>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</si>
  <si>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</si>
  <si>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</si>
  <si>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</si>
  <si>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</si>
  <si>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</si>
  <si>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</si>
  <si>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</si>
  <si>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</si>
  <si>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</si>
  <si>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</si>
  <si>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</si>
  <si>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</si>
  <si>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</si>
  <si>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</si>
  <si>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</si>
  <si>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</si>
  <si>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</si>
  <si>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</si>
  <si>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</si>
  <si>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</si>
  <si>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</si>
  <si>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</si>
  <si>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</si>
  <si>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</si>
  <si>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</si>
  <si>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</si>
  <si>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</si>
  <si>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</si>
  <si>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</si>
  <si>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</si>
  <si>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</si>
  <si>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</si>
  <si>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</si>
  <si>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</si>
  <si>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</si>
  <si>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</si>
  <si>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</si>
  <si>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</si>
  <si>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</si>
  <si>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</si>
  <si>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</si>
  <si>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</si>
  <si>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</si>
  <si>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</si>
  <si>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</si>
  <si>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</si>
  <si>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</si>
  <si>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</si>
  <si>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</si>
  <si>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</si>
  <si>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</si>
  <si>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</si>
  <si>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</si>
  <si>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</si>
  <si>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</si>
  <si>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</si>
  <si>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</si>
  <si>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</si>
  <si>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</si>
  <si>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</si>
  <si>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</si>
  <si>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</si>
  <si>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</si>
  <si>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</si>
  <si>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</si>
  <si>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</si>
  <si>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</si>
  <si>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</si>
  <si>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</si>
  <si>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</si>
  <si>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</si>
  <si>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</si>
  <si>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</si>
  <si>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</si>
  <si>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</si>
  <si>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</si>
  <si>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</si>
  <si>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</si>
  <si>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</si>
  <si>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</si>
  <si>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</si>
  <si>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</si>
  <si>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</si>
  <si>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</si>
  <si>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</si>
  <si>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</si>
  <si>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</si>
  <si>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</si>
  <si>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</si>
  <si>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</si>
  <si>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</si>
  <si>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</si>
  <si>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</si>
  <si>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</si>
  <si>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</si>
  <si>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</si>
  <si>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</si>
  <si>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</si>
  <si>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</si>
  <si>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</si>
  <si>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</si>
  <si>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</si>
  <si>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</si>
  <si>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</si>
  <si>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</si>
  <si>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</si>
  <si>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</si>
  <si>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</si>
  <si>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</si>
  <si>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</si>
  <si>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</si>
  <si>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</si>
  <si>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</si>
  <si>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</si>
  <si>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</si>
  <si>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</si>
  <si>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</si>
  <si>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</si>
  <si>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</si>
  <si>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</si>
  <si>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</si>
  <si>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</si>
  <si>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</si>
  <si>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</si>
  <si>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</si>
  <si>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</si>
  <si>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</si>
  <si>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</si>
  <si>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</si>
  <si>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</si>
  <si>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</si>
  <si>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</si>
  <si>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</si>
  <si>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</si>
  <si>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</si>
  <si>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</si>
  <si>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</si>
  <si>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</si>
  <si>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</si>
  <si>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</si>
  <si>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</si>
  <si>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</si>
  <si>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</si>
  <si>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</si>
  <si>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</si>
  <si>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</si>
  <si>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</si>
  <si>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</si>
  <si>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</si>
  <si>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</si>
  <si>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</si>
  <si>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</si>
  <si>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</si>
  <si>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</si>
  <si>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</si>
  <si>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</si>
  <si>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</si>
  <si>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</si>
  <si>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</si>
  <si>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</si>
  <si>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</si>
  <si>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</si>
  <si>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</si>
  <si>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</si>
  <si>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</si>
  <si>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</si>
  <si>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</si>
  <si>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</si>
  <si>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</si>
  <si>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</si>
  <si>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</si>
  <si>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</si>
  <si>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</si>
  <si>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</si>
  <si>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</si>
  <si>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</si>
  <si>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</si>
  <si>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</si>
  <si>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</si>
  <si>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</si>
  <si>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</si>
  <si>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</si>
  <si>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</si>
  <si>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</si>
  <si>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</si>
  <si>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</si>
  <si>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</si>
  <si>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</si>
  <si>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</si>
  <si>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</si>
  <si>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</si>
  <si>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</si>
  <si>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</si>
  <si>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</si>
  <si>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</si>
  <si>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</si>
  <si>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</si>
  <si>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</si>
  <si>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</si>
  <si>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</si>
  <si>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</si>
  <si>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</si>
  <si>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</si>
  <si>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</si>
  <si>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</si>
  <si>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</si>
  <si>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</si>
  <si>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</si>
  <si>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</si>
  <si>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</si>
  <si>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</si>
  <si>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</si>
  <si>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</si>
  <si>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</si>
  <si>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</si>
  <si>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</si>
  <si>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</si>
  <si>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</si>
  <si>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</si>
  <si>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</si>
  <si>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</si>
  <si>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</si>
  <si>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</si>
  <si>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</si>
  <si>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</si>
  <si>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</si>
  <si>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</si>
  <si>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</si>
  <si>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</si>
  <si>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</si>
  <si>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</si>
  <si>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</si>
  <si>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</si>
  <si>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</si>
  <si>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</si>
  <si>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</si>
  <si>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</si>
  <si>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</si>
  <si>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</si>
  <si>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</si>
  <si>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</si>
  <si>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</si>
  <si>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</si>
  <si>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</si>
  <si>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</si>
  <si>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</si>
  <si>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</si>
  <si>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</si>
  <si>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</si>
  <si>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</si>
  <si>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</si>
  <si>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</si>
  <si>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</si>
  <si>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</si>
  <si>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</si>
  <si>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</si>
  <si>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</si>
  <si>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</si>
  <si>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</si>
  <si>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</si>
  <si>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</si>
  <si>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</si>
  <si>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</si>
  <si>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</si>
  <si>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</si>
  <si>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</si>
  <si>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</si>
  <si>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</si>
  <si>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</si>
  <si>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</si>
  <si>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</si>
  <si>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</si>
  <si>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</si>
  <si>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</si>
  <si>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</si>
  <si>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</si>
  <si>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</si>
  <si>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</si>
  <si>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</si>
  <si>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</si>
  <si>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</si>
  <si>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</si>
  <si>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</si>
  <si>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</si>
  <si>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</si>
  <si>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</si>
  <si>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</si>
  <si>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</si>
  <si>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</si>
  <si>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</si>
  <si>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</si>
  <si>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</si>
  <si>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</si>
  <si>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</si>
  <si>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</si>
  <si>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</si>
  <si>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</si>
  <si>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</si>
  <si>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</si>
  <si>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</si>
  <si>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</si>
  <si>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</si>
  <si>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</si>
  <si>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</si>
  <si>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</si>
  <si>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</si>
  <si>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</si>
  <si>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</si>
  <si>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</si>
  <si>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</si>
  <si>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</si>
  <si>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</si>
  <si>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</si>
  <si>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</si>
  <si>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</si>
  <si>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</si>
  <si>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</si>
  <si>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</si>
  <si>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</si>
  <si>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</si>
  <si>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</si>
  <si>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</si>
  <si>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</si>
  <si>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</si>
  <si>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</si>
  <si>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</si>
  <si>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</si>
  <si>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</si>
  <si>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</si>
  <si>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</si>
  <si>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</si>
  <si>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</si>
  <si>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</si>
  <si>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</si>
  <si>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</si>
  <si>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</si>
  <si>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</si>
  <si>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</si>
  <si>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</si>
  <si>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</si>
  <si>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</si>
  <si>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</si>
  <si>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</si>
  <si>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</si>
  <si>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</si>
  <si>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</si>
  <si>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</si>
  <si>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</si>
  <si>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</si>
  <si>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</si>
  <si>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</si>
  <si>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</si>
  <si>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</si>
  <si>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</si>
  <si>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</si>
  <si>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</si>
  <si>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</si>
  <si>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</si>
  <si>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</si>
  <si>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</si>
  <si>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</si>
  <si>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</si>
  <si>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</si>
  <si>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</si>
  <si>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</si>
  <si>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</si>
  <si>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</si>
  <si>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</si>
  <si>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</si>
  <si>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</si>
  <si>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</si>
  <si>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</si>
  <si>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</si>
  <si>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</si>
  <si>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</si>
  <si>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</si>
  <si>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</si>
  <si>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</si>
  <si>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</si>
  <si>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</si>
  <si>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</si>
  <si>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</si>
  <si>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</si>
  <si>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</si>
  <si>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</si>
  <si>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</si>
  <si>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</si>
  <si>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</si>
  <si>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</si>
  <si>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</si>
  <si>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</si>
  <si>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</si>
  <si>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</si>
  <si>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</si>
  <si>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</si>
  <si>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</si>
  <si>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</si>
  <si>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</si>
  <si>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</si>
  <si>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</si>
  <si>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</si>
  <si>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</si>
  <si>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</si>
  <si>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</si>
  <si>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</si>
  <si>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</si>
  <si>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</si>
  <si>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</si>
  <si>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</si>
  <si>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</si>
  <si>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</si>
  <si>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</si>
  <si>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</si>
  <si>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</si>
  <si>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</si>
  <si>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</si>
  <si>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</si>
  <si>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</si>
  <si>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</si>
  <si>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</si>
  <si>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</si>
  <si>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</si>
  <si>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</si>
  <si>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</si>
  <si>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</si>
  <si>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</si>
  <si>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</si>
  <si>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</si>
  <si>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</si>
  <si>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</si>
  <si>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</si>
  <si>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</si>
  <si>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</si>
  <si>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</si>
  <si>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</si>
  <si>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</si>
  <si>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</si>
  <si>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</si>
  <si>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</si>
  <si>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</si>
  <si>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</si>
  <si>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</si>
  <si>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</si>
  <si>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</si>
  <si>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</si>
  <si>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</si>
  <si>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</si>
  <si>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</si>
  <si>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</si>
  <si>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</si>
  <si>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</si>
  <si>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</si>
  <si>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</si>
  <si>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</si>
  <si>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</si>
  <si>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</si>
  <si>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</si>
  <si>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</si>
  <si>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</si>
  <si>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</si>
  <si>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</si>
  <si>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</si>
  <si>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</si>
  <si>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</si>
  <si>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</si>
  <si>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</si>
  <si>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</si>
  <si>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</si>
  <si>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</si>
  <si>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</si>
  <si>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</si>
  <si>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</si>
  <si>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</si>
  <si>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</si>
  <si>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</si>
  <si>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</si>
  <si>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</si>
  <si>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</si>
  <si>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</si>
  <si>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</si>
  <si>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</si>
  <si>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</si>
  <si>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</si>
  <si>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</si>
  <si>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</si>
  <si>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</si>
  <si>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</si>
  <si>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</si>
  <si>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</si>
  <si>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</si>
  <si>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</si>
  <si>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</si>
  <si>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</si>
  <si>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</si>
  <si>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</si>
  <si>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</si>
  <si>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</si>
  <si>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</si>
  <si>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</si>
  <si>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</si>
  <si>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</si>
  <si>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</si>
  <si>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</si>
  <si>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</si>
  <si>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</si>
  <si>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</si>
  <si>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</si>
  <si>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</si>
  <si>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</si>
  <si>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</si>
  <si>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</si>
  <si>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</si>
  <si>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</si>
  <si>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</si>
  <si>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</si>
  <si>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</si>
  <si>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</si>
  <si>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</si>
  <si>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</si>
  <si>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</si>
  <si>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</si>
  <si>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</si>
  <si>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</si>
  <si>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</si>
  <si>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</si>
  <si>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</si>
  <si>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</si>
  <si>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</si>
  <si>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</si>
  <si>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</si>
  <si>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</si>
  <si>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</si>
  <si>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</si>
  <si>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</si>
  <si>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</si>
  <si>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</si>
  <si>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</si>
  <si>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</si>
  <si>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</si>
  <si>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</si>
  <si>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</si>
  <si>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</si>
  <si>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</si>
  <si>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</si>
  <si>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</si>
  <si>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</si>
  <si>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</si>
  <si>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</si>
  <si>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</si>
  <si>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</si>
  <si>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</si>
  <si>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</si>
  <si>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</si>
  <si>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</si>
  <si>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</si>
  <si>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</si>
  <si>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</si>
  <si>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</si>
  <si>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</si>
  <si>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</si>
  <si>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</si>
  <si>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</si>
  <si>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</si>
  <si>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</si>
  <si>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</si>
  <si>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</si>
  <si>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</si>
  <si>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</si>
  <si>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</si>
  <si>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</si>
  <si>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</si>
  <si>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</si>
  <si>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</si>
  <si>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</si>
  <si>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</si>
  <si>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</si>
  <si>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</si>
  <si>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</si>
  <si>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</si>
  <si>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</si>
  <si>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</si>
  <si>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</si>
  <si>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</si>
  <si>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</si>
  <si>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</si>
  <si>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</si>
  <si>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</si>
  <si>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</si>
  <si>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</si>
  <si>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</si>
  <si>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</si>
  <si>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</si>
  <si>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</si>
  <si>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</si>
  <si>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</si>
  <si>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</si>
  <si>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</si>
  <si>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</si>
  <si>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</si>
  <si>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</si>
  <si>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</si>
  <si>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</si>
  <si>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</si>
  <si>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</si>
  <si>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</si>
  <si>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</si>
  <si>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</si>
  <si>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</si>
  <si>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</si>
  <si>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</si>
  <si>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</si>
  <si>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</si>
  <si>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</si>
  <si>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</si>
  <si>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</si>
  <si>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</si>
  <si>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</si>
  <si>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</si>
  <si>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</si>
  <si>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</si>
  <si>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</si>
  <si>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</si>
  <si>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</si>
  <si>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</si>
  <si>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</si>
  <si>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</si>
  <si>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</si>
  <si>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</si>
  <si>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</si>
  <si>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</si>
  <si>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</si>
  <si>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</si>
  <si>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</si>
  <si>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</si>
  <si>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</si>
  <si>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</si>
  <si>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</si>
  <si>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</si>
  <si>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</si>
  <si>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</si>
  <si>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</si>
  <si>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</si>
  <si>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</si>
  <si>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</si>
  <si>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</si>
  <si>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</si>
  <si>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</si>
  <si>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</si>
  <si>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</si>
  <si>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</si>
  <si>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</si>
  <si>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</si>
  <si>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</si>
  <si>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</si>
  <si>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</si>
  <si>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</si>
  <si>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</si>
  <si>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</si>
  <si>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</si>
  <si>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</si>
  <si>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</si>
  <si>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</si>
  <si>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</si>
  <si>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</si>
  <si>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</si>
  <si>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</si>
  <si>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</si>
  <si>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</si>
  <si>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</si>
  <si>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</si>
  <si>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</si>
  <si>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</si>
  <si>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</si>
  <si>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</si>
  <si>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</si>
  <si>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</si>
  <si>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</si>
  <si>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</si>
  <si>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</si>
  <si>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</si>
  <si>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</si>
  <si>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</si>
  <si>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</si>
  <si>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</si>
  <si>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</si>
  <si>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</si>
  <si>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</si>
  <si>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</si>
  <si>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</si>
  <si>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</si>
  <si>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</si>
  <si>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</si>
  <si>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</si>
  <si>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</si>
  <si>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</si>
  <si>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</si>
  <si>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</si>
  <si>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</si>
  <si>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</si>
  <si>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</si>
  <si>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</si>
  <si>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</si>
  <si>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</si>
  <si>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</si>
  <si>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</si>
  <si>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</si>
  <si>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</si>
  <si>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</si>
  <si>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</si>
  <si>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</si>
  <si>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</si>
  <si>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</si>
  <si>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</si>
  <si>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</si>
  <si>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</si>
  <si>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</si>
  <si>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</si>
  <si>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</si>
  <si>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</si>
  <si>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</si>
  <si>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</si>
  <si>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</si>
  <si>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</si>
  <si>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</si>
  <si>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</si>
  <si>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</si>
  <si>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</si>
  <si>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</si>
  <si>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</si>
  <si>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</si>
  <si>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</si>
  <si>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</si>
  <si>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</si>
  <si>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</si>
  <si>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</si>
  <si>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</si>
  <si>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</si>
  <si>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</si>
  <si>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</si>
  <si>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</si>
  <si>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</si>
  <si>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</si>
  <si>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</si>
  <si>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</si>
  <si>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</si>
  <si>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</si>
  <si>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</si>
  <si>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</si>
  <si>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</si>
  <si>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</si>
  <si>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</si>
  <si>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</si>
  <si>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</si>
  <si>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</si>
  <si>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</si>
  <si>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</si>
  <si>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</si>
  <si>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</si>
  <si>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</si>
  <si>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</si>
  <si>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</si>
  <si>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</si>
  <si>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</si>
  <si>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</si>
  <si>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</si>
  <si>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</si>
  <si>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</si>
  <si>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</si>
  <si>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</si>
  <si>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</si>
  <si>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</si>
  <si>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</si>
  <si>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</si>
  <si>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</si>
  <si>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</si>
  <si>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</si>
  <si>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</si>
  <si>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</si>
  <si>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</si>
  <si>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</si>
  <si>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</si>
  <si>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</si>
  <si>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</si>
  <si>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</si>
  <si>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</si>
  <si>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</si>
  <si>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</si>
  <si>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</si>
  <si>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</si>
  <si>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</si>
  <si>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</si>
  <si>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</si>
  <si>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</si>
  <si>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</si>
  <si>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</si>
  <si>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</si>
  <si>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</si>
  <si>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</si>
  <si>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</si>
  <si>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</si>
  <si>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</si>
  <si>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</si>
  <si>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</si>
  <si>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</si>
  <si>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</si>
  <si>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</si>
  <si>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</si>
  <si>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</si>
  <si>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</si>
  <si>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</si>
  <si>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</si>
  <si>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</si>
  <si>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</si>
  <si>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</si>
  <si>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</si>
  <si>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</si>
  <si>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</si>
  <si>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</si>
  <si>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</si>
  <si>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</si>
  <si>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</si>
  <si>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</si>
  <si>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</si>
  <si>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</si>
  <si>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</si>
  <si>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</si>
  <si>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</si>
  <si>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</si>
  <si>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</si>
  <si>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</si>
  <si>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</si>
  <si>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</si>
  <si>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</si>
  <si>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</si>
  <si>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</si>
  <si>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</si>
  <si>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</si>
  <si>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</si>
  <si>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</si>
  <si>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</si>
  <si>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</si>
  <si>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</si>
  <si>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</si>
  <si>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</si>
  <si>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</si>
  <si>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</si>
  <si>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</si>
  <si>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</si>
  <si>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</si>
  <si>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</si>
  <si>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</si>
  <si>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</si>
  <si>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</si>
  <si>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</si>
  <si>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</si>
  <si>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</si>
  <si>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</si>
  <si>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</si>
  <si>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</si>
  <si>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</si>
  <si>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</si>
  <si>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</si>
  <si>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</si>
  <si>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</si>
  <si>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</si>
  <si>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</si>
  <si>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</si>
  <si>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</si>
  <si>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</si>
  <si>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</si>
  <si>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</si>
  <si>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</si>
  <si>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</si>
  <si>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</si>
  <si>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</si>
  <si>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</si>
  <si>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</si>
  <si>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</si>
  <si>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</si>
  <si>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</si>
  <si>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</si>
  <si>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</si>
  <si>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</si>
  <si>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</si>
  <si>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</si>
  <si>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</si>
  <si>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</si>
  <si>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</si>
  <si>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</si>
  <si>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</si>
  <si>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</si>
  <si>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</si>
  <si>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</si>
  <si>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</si>
  <si>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</si>
  <si>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</si>
  <si>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</si>
  <si>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</si>
  <si>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</si>
  <si>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</si>
  <si>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</si>
  <si>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</si>
  <si>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</si>
  <si>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</si>
  <si>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</si>
  <si>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</si>
  <si>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</si>
  <si>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</si>
  <si>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</si>
  <si>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</si>
  <si>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</si>
  <si>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</si>
  <si>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</si>
  <si>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</si>
  <si>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</si>
  <si>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</si>
  <si>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</si>
  <si>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</si>
  <si>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</si>
  <si>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</si>
  <si>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</si>
  <si>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</si>
  <si>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</si>
  <si>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</si>
  <si>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</si>
  <si>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</si>
  <si>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</si>
  <si>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</si>
  <si>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</si>
  <si>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</si>
  <si>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</si>
  <si>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</si>
  <si>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</si>
  <si>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</si>
  <si>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</si>
  <si>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</si>
  <si>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</si>
  <si>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</si>
  <si>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</si>
  <si>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</si>
  <si>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</si>
  <si>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</si>
  <si>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</si>
  <si>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</si>
  <si>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</si>
  <si>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</si>
  <si>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</si>
  <si>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</si>
  <si>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</si>
  <si>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</si>
  <si>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</si>
  <si>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</si>
  <si>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</si>
  <si>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</si>
  <si>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</si>
  <si>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</si>
  <si>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</si>
  <si>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</si>
  <si>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</si>
  <si>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</si>
  <si>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</si>
  <si>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</si>
  <si>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</si>
  <si>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</si>
  <si>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</si>
  <si>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</si>
  <si>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</si>
  <si>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</si>
  <si>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</si>
  <si>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</si>
  <si>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</si>
  <si>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</si>
  <si>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</si>
  <si>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</si>
  <si>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</si>
  <si>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</si>
  <si>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</si>
  <si>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</si>
  <si>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</si>
  <si>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</si>
  <si>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</si>
  <si>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</si>
  <si>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</si>
  <si>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</si>
  <si>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</si>
  <si>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</si>
  <si>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</si>
  <si>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</si>
  <si>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</si>
  <si>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</si>
  <si>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</si>
  <si>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</si>
  <si>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</si>
  <si>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</si>
  <si>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</si>
  <si>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</si>
  <si>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</si>
  <si>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</si>
  <si>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</si>
  <si>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</si>
  <si>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</si>
  <si>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</si>
  <si>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</si>
  <si>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</si>
  <si>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</si>
  <si>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</si>
  <si>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</si>
  <si>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</si>
  <si>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</si>
  <si>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</si>
  <si>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</si>
  <si>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</si>
  <si>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</si>
  <si>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</si>
  <si>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</si>
  <si>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</si>
  <si>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</si>
  <si>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</si>
  <si>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</si>
  <si>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</si>
  <si>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</si>
  <si>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</si>
  <si>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</si>
  <si>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</si>
  <si>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</si>
  <si>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</si>
  <si>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</si>
  <si>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</si>
  <si>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</si>
  <si>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</si>
  <si>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</si>
  <si>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</si>
  <si>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</si>
  <si>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</si>
  <si>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</si>
  <si>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</si>
  <si>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</si>
  <si>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</si>
  <si>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</si>
  <si>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</si>
  <si>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</si>
  <si>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</si>
  <si>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</si>
  <si>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</si>
  <si>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</si>
  <si>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</si>
  <si>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</si>
  <si>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</si>
  <si>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</si>
  <si>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</si>
  <si>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</si>
  <si>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</si>
  <si>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</si>
  <si>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</si>
  <si>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</si>
  <si>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</si>
  <si>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</si>
  <si>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</si>
  <si>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</si>
  <si>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</si>
  <si>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</si>
  <si>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</si>
  <si>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</si>
  <si>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</si>
  <si>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</si>
  <si>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</si>
  <si>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</si>
  <si>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</si>
  <si>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</si>
  <si>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</si>
  <si>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</si>
  <si>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</si>
  <si>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</si>
  <si>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</si>
  <si>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</si>
  <si>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</si>
  <si>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</si>
  <si>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</si>
  <si>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</si>
  <si>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</si>
  <si>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</si>
  <si>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</si>
  <si>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</si>
  <si>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</si>
  <si>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</si>
  <si>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</si>
  <si>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</si>
  <si>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</si>
  <si>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</si>
  <si>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</si>
  <si>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</si>
  <si>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</si>
  <si>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</si>
  <si>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</si>
  <si>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</si>
  <si>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</si>
  <si>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</si>
  <si>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</si>
  <si>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</si>
  <si>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</si>
  <si>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</si>
  <si>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</si>
  <si>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</si>
  <si>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</si>
  <si>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</si>
  <si>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</si>
  <si>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</si>
  <si>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</si>
  <si>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</si>
  <si>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</si>
  <si>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</si>
  <si>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</si>
  <si>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</si>
  <si>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</si>
  <si>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</si>
  <si>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</si>
  <si>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</si>
  <si>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</si>
  <si>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</si>
  <si>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</si>
  <si>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</si>
  <si>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</si>
  <si>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</si>
  <si>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</si>
  <si>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</si>
  <si>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</si>
  <si>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</si>
  <si>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</si>
  <si>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</si>
  <si>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</si>
  <si>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</si>
  <si>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</si>
  <si>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</si>
  <si>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</si>
  <si>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</si>
  <si>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</si>
  <si>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</si>
  <si>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</si>
  <si>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</si>
  <si>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</si>
  <si>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</si>
  <si>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</si>
  <si>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</si>
  <si>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</si>
  <si>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</si>
  <si>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</si>
  <si>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</si>
  <si>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</si>
  <si>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</si>
  <si>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</si>
  <si>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</si>
  <si>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</si>
  <si>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</si>
  <si>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</si>
  <si>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</si>
  <si>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</si>
  <si>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</si>
  <si>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</si>
  <si>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</si>
  <si>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</si>
  <si>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</si>
  <si>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</si>
  <si>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</si>
  <si>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</si>
  <si>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</si>
  <si>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</si>
  <si>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</si>
  <si>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</si>
  <si>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</si>
  <si>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</si>
  <si>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</si>
  <si>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</si>
  <si>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</si>
  <si>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</si>
  <si>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</si>
  <si>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</si>
  <si>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</si>
  <si>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</si>
  <si>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</si>
  <si>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</si>
  <si>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</si>
  <si>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</si>
  <si>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</si>
  <si>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</si>
  <si>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</si>
  <si>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</si>
  <si>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</si>
  <si>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</si>
  <si>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</si>
  <si>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</si>
  <si>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</si>
  <si>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</si>
  <si>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</si>
  <si>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</si>
  <si>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</si>
  <si>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</si>
  <si>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</si>
  <si>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</si>
  <si>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</si>
  <si>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</si>
  <si>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</si>
  <si>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</si>
  <si>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</si>
  <si>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</si>
  <si>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</si>
  <si>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</si>
  <si>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</si>
  <si>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</si>
  <si>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</si>
  <si>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</si>
  <si>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</si>
  <si>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</si>
  <si>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</si>
  <si>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</si>
  <si>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</si>
  <si>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</si>
  <si>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</si>
  <si>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</si>
  <si>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</si>
  <si>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</si>
  <si>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</si>
  <si>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</si>
  <si>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</si>
  <si>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</si>
  <si>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</si>
  <si>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</si>
  <si>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</si>
  <si>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</si>
  <si>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</si>
  <si>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</si>
  <si>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</si>
  <si>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</si>
  <si>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</si>
  <si>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</si>
  <si>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</si>
  <si>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</si>
  <si>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</si>
  <si>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</si>
  <si>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</si>
  <si>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</si>
  <si>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</si>
  <si>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</si>
  <si>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</si>
  <si>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</si>
  <si>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</si>
  <si>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</si>
  <si>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</si>
  <si>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</si>
  <si>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</si>
  <si>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</si>
  <si>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</si>
  <si>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</si>
  <si>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</si>
  <si>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</si>
  <si>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</si>
  <si>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</si>
  <si>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</si>
  <si>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</si>
  <si>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</si>
  <si>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</si>
  <si>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</si>
  <si>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</si>
  <si>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</si>
  <si>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</si>
  <si>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</si>
  <si>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</si>
  <si>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</si>
  <si>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</si>
  <si>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</si>
  <si>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</si>
  <si>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</si>
  <si>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</si>
  <si>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</si>
  <si>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</si>
  <si>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</si>
  <si>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</si>
  <si>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</si>
  <si>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</si>
  <si>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</si>
  <si>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</si>
  <si>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</si>
  <si>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</si>
  <si>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</si>
  <si>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</si>
  <si>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</si>
  <si>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</si>
  <si>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</si>
  <si>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</si>
  <si>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</si>
  <si>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</si>
  <si>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</si>
  <si>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</si>
  <si>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</si>
  <si>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</si>
  <si>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</si>
  <si>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</si>
  <si>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</si>
  <si>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</si>
  <si>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</si>
  <si>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</si>
  <si>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</si>
  <si>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</si>
  <si>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</si>
  <si>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</si>
  <si>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</si>
  <si>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</si>
  <si>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</si>
  <si>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</si>
  <si>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</si>
  <si>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</si>
  <si>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</si>
  <si>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</si>
  <si>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</si>
  <si>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</si>
  <si>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</si>
  <si>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</si>
  <si>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</si>
  <si>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</si>
  <si>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</si>
  <si>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</si>
  <si>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</si>
  <si>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</si>
  <si>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</si>
  <si>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</si>
  <si>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</si>
  <si>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</si>
  <si>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</si>
  <si>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</si>
  <si>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</si>
  <si>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</si>
  <si>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</si>
  <si>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</si>
  <si>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</si>
  <si>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</si>
  <si>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</si>
  <si>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</si>
  <si>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</si>
  <si>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</si>
  <si>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</si>
  <si>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</si>
  <si>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</si>
  <si>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</si>
  <si>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</si>
  <si>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</si>
  <si>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</si>
  <si>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</si>
  <si>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</si>
  <si>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</si>
  <si>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</si>
  <si>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</si>
  <si>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</si>
  <si>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</si>
  <si>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</si>
  <si>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</si>
  <si>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</si>
  <si>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</si>
  <si>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</si>
  <si>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</si>
  <si>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</si>
  <si>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</si>
  <si>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</si>
  <si>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</si>
  <si>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</si>
  <si>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</si>
  <si>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</si>
  <si>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</si>
  <si>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</si>
  <si>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</si>
  <si>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</si>
  <si>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</si>
  <si>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</si>
  <si>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</si>
  <si>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</si>
  <si>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</si>
  <si>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</si>
  <si>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</si>
  <si>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</si>
  <si>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</si>
  <si>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</si>
  <si>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</si>
  <si>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</si>
  <si>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</si>
  <si>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</si>
  <si>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</si>
  <si>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</si>
  <si>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</si>
  <si>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</si>
  <si>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</si>
  <si>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</si>
  <si>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</si>
  <si>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</si>
  <si>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</si>
  <si>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</si>
  <si>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</si>
  <si>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</si>
  <si>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</si>
  <si>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</si>
  <si>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</si>
  <si>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</si>
  <si>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</si>
  <si>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</si>
  <si>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</si>
  <si>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</si>
  <si>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</si>
  <si>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</si>
  <si>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</si>
  <si>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</si>
  <si>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</si>
  <si>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</si>
  <si>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</si>
  <si>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</si>
  <si>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</si>
  <si>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</si>
  <si>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</si>
  <si>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</si>
  <si>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</si>
  <si>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</si>
  <si>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</si>
  <si>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</si>
  <si>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</si>
  <si>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</si>
  <si>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</si>
  <si>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</si>
  <si>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</si>
  <si>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</si>
  <si>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</si>
  <si>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</si>
  <si>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</si>
  <si>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</si>
  <si>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</si>
  <si>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</si>
  <si>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</si>
  <si>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</si>
  <si>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</si>
  <si>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</si>
  <si>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</si>
  <si>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</si>
  <si>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</si>
  <si>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</si>
  <si>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</si>
  <si>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</si>
  <si>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</si>
  <si>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</si>
  <si>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</si>
  <si>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</si>
  <si>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</si>
  <si>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</si>
  <si>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</si>
  <si>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</si>
  <si>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</si>
  <si>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</si>
  <si>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</si>
  <si>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</si>
  <si>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</si>
  <si>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</si>
  <si>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</si>
  <si>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</si>
  <si>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</si>
  <si>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</si>
  <si>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</si>
  <si>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</si>
  <si>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</si>
  <si>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</si>
  <si>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</si>
  <si>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</si>
  <si>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</si>
  <si>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</si>
  <si>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</si>
  <si>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</si>
  <si>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</si>
  <si>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</si>
  <si>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</si>
  <si>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</si>
  <si>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</si>
  <si>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</si>
  <si>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</si>
  <si>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</si>
  <si>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</si>
  <si>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</si>
  <si>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</si>
  <si>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</si>
  <si>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</si>
  <si>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</si>
  <si>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</si>
  <si>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</si>
  <si>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</si>
  <si>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</si>
  <si>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</si>
  <si>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</si>
  <si>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</si>
  <si>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</si>
  <si>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</si>
  <si>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</si>
  <si>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</si>
  <si>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</si>
  <si>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</si>
  <si>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</si>
  <si>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</si>
  <si>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</si>
  <si>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</si>
  <si>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</si>
  <si>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</si>
  <si>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</si>
  <si>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</si>
  <si>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</si>
  <si>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</si>
  <si>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</si>
  <si>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</si>
  <si>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</si>
  <si>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</si>
  <si>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</si>
  <si>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</si>
  <si>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</si>
  <si>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</si>
  <si>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</si>
  <si>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</si>
  <si>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</si>
  <si>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</si>
  <si>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</si>
  <si>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</si>
  <si>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</si>
  <si>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</si>
  <si>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</si>
  <si>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</si>
  <si>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</si>
  <si>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</si>
  <si>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</si>
  <si>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</si>
  <si>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</si>
  <si>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</si>
  <si>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</si>
  <si>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</si>
  <si>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</si>
  <si>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</si>
  <si>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</si>
  <si>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</si>
  <si>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</si>
  <si>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</si>
  <si>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</si>
  <si>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</si>
  <si>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</si>
  <si>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</si>
  <si>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</si>
  <si>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</si>
  <si>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</si>
  <si>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</si>
  <si>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</si>
  <si>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</si>
  <si>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</si>
  <si>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</si>
  <si>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</si>
  <si>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</si>
  <si>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</si>
  <si>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</si>
  <si>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</si>
  <si>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</si>
  <si>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</si>
  <si>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</si>
  <si>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</si>
  <si>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</si>
  <si>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</si>
  <si>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</si>
  <si>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</si>
  <si>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</si>
  <si>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</si>
  <si>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</si>
  <si>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</si>
  <si>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</si>
  <si>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</si>
  <si>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</si>
  <si>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</si>
  <si>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</si>
  <si>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</si>
  <si>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</si>
  <si>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</si>
  <si>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</si>
  <si>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</si>
  <si>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</si>
  <si>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</si>
  <si>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</si>
  <si>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</si>
  <si>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</si>
  <si>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</si>
  <si>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</si>
  <si>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</si>
  <si>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</si>
  <si>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</si>
  <si>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</si>
  <si>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</si>
  <si>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</si>
  <si>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</si>
  <si>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</si>
  <si>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</si>
  <si>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</si>
  <si>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</si>
  <si>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</si>
  <si>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</si>
  <si>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</si>
  <si>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</si>
  <si>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</si>
  <si>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</si>
  <si>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</si>
  <si>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</si>
  <si>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</si>
  <si>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</si>
  <si>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</si>
  <si>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</si>
  <si>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</si>
  <si>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</si>
  <si>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</si>
  <si>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</si>
  <si>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</si>
  <si>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</si>
  <si>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</si>
  <si>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</si>
  <si>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</si>
  <si>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</si>
  <si>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</si>
  <si>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</si>
  <si>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</si>
  <si>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</si>
  <si>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</si>
  <si>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</si>
  <si>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</si>
  <si>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</si>
  <si>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</si>
  <si>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</si>
  <si>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</si>
  <si>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</si>
  <si>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</si>
  <si>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</si>
  <si>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</si>
  <si>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</si>
  <si>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</si>
  <si>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</si>
  <si>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</si>
  <si>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</si>
  <si>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</si>
  <si>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</si>
  <si>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</si>
  <si>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</si>
  <si>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</si>
  <si>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</si>
  <si>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</si>
  <si>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</si>
  <si>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</si>
  <si>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</si>
  <si>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</si>
  <si>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</si>
  <si>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</si>
  <si>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</si>
  <si>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</si>
  <si>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</si>
  <si>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</si>
  <si>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</si>
  <si>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</si>
  <si>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</si>
  <si>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</si>
  <si>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</si>
  <si>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</si>
  <si>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</si>
  <si>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</si>
  <si>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</si>
  <si>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</si>
  <si>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</si>
  <si>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</si>
  <si>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</si>
  <si>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</si>
  <si>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</si>
  <si>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</si>
  <si>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</si>
  <si>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</si>
  <si>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</si>
  <si>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</si>
  <si>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</si>
  <si>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</si>
  <si>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</si>
  <si>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</si>
  <si>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</si>
  <si>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</si>
  <si>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</si>
  <si>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</si>
  <si>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</si>
  <si>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</si>
  <si>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</si>
  <si>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</si>
  <si>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</si>
  <si>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</si>
  <si>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</si>
  <si>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</si>
  <si>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</si>
  <si>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</si>
  <si>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</si>
  <si>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</si>
  <si>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</si>
  <si>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</si>
  <si>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</si>
  <si>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</si>
  <si>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</si>
  <si>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</si>
  <si>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</si>
  <si>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</si>
  <si>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</si>
  <si>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</si>
  <si>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</si>
  <si>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</si>
  <si>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</si>
  <si>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</si>
  <si>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</si>
  <si>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</si>
  <si>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</si>
  <si>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</si>
  <si>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</si>
  <si>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</si>
  <si>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</si>
  <si>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</si>
  <si>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</si>
  <si>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</si>
  <si>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</si>
  <si>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</si>
  <si>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</si>
  <si>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</si>
  <si>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</si>
  <si>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</si>
  <si>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</si>
  <si>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</si>
  <si>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</si>
  <si>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</si>
  <si>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</si>
  <si>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</si>
  <si>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</si>
  <si>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</si>
  <si>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</si>
  <si>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</si>
  <si>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</si>
  <si>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</si>
  <si>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</si>
  <si>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</si>
  <si>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</si>
  <si>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</si>
  <si>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</si>
  <si>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</si>
  <si>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</si>
  <si>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</si>
  <si>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</si>
  <si>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</si>
  <si>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</si>
  <si>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</si>
  <si>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</si>
  <si>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</si>
  <si>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</si>
  <si>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</si>
  <si>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</si>
  <si>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</si>
  <si>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</si>
  <si>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</si>
  <si>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</si>
  <si>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</si>
  <si>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</si>
  <si>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</si>
  <si>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</si>
  <si>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</si>
  <si>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</si>
  <si>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</si>
  <si>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</si>
  <si>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</si>
  <si>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</si>
  <si>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</si>
  <si>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</si>
  <si>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</si>
  <si>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</si>
  <si>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</si>
  <si>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</si>
  <si>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</si>
  <si>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</si>
  <si>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</si>
  <si>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</si>
  <si>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</si>
  <si>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</si>
  <si>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</si>
  <si>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</si>
  <si>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</si>
  <si>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</si>
  <si>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</si>
  <si>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</si>
  <si>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</si>
  <si>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</si>
  <si>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</si>
  <si>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</si>
  <si>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</si>
  <si>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</si>
  <si>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</si>
  <si>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</si>
  <si>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</si>
  <si>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</si>
  <si>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</si>
  <si>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</si>
  <si>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</si>
  <si>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</si>
  <si>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</si>
  <si>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</si>
  <si>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</si>
  <si>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</si>
  <si>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</si>
  <si>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</si>
  <si>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</si>
  <si>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</si>
  <si>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</si>
  <si>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</si>
  <si>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</si>
  <si>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</si>
  <si>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</si>
  <si>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</si>
  <si>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</si>
  <si>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</si>
  <si>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</si>
  <si>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</si>
  <si>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</si>
  <si>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</si>
  <si>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</si>
  <si>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</si>
  <si>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</si>
  <si>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</si>
  <si>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</si>
  <si>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</si>
  <si>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</si>
  <si>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</si>
  <si>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</si>
  <si>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</si>
  <si>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</si>
  <si>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</si>
  <si>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</si>
  <si>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</si>
  <si>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</si>
  <si>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</si>
  <si>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</si>
  <si>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</si>
  <si>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</si>
  <si>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</si>
  <si>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</si>
  <si>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</si>
  <si>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</si>
  <si>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</si>
  <si>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</si>
  <si>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</si>
  <si>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</si>
  <si>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</si>
  <si>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</si>
  <si>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</si>
  <si>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</si>
  <si>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</si>
  <si>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</si>
  <si>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</si>
  <si>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</si>
  <si>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</si>
  <si>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</si>
  <si>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</si>
  <si>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</si>
  <si>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</si>
  <si>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</si>
  <si>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</si>
  <si>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</si>
  <si>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</si>
  <si>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</si>
  <si>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</si>
  <si>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</si>
  <si>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</si>
  <si>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</si>
  <si>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</si>
  <si>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</si>
  <si>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</si>
  <si>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</si>
  <si>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</si>
  <si>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</si>
  <si>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</si>
  <si>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</si>
  <si>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</si>
  <si>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</si>
  <si>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</si>
  <si>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</si>
  <si>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</si>
  <si>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</si>
  <si>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</si>
  <si>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</si>
  <si>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</si>
  <si>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</si>
  <si>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</si>
  <si>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</si>
  <si>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</si>
  <si>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</si>
  <si>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</si>
  <si>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</si>
  <si>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</si>
  <si>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</si>
  <si>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</si>
  <si>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</si>
  <si>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</si>
  <si>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</si>
  <si>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</si>
  <si>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</si>
  <si>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</si>
  <si>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</si>
  <si>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</si>
  <si>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</si>
  <si>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</si>
  <si>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</si>
  <si>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</si>
  <si>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</si>
  <si>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</si>
  <si>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</si>
  <si>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</si>
  <si>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</si>
  <si>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</si>
  <si>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</si>
  <si>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</si>
  <si>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</si>
  <si>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</si>
  <si>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</si>
  <si>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</si>
  <si>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</si>
  <si>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</si>
  <si>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</si>
  <si>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</si>
  <si>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</si>
  <si>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</si>
  <si>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</si>
  <si>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</si>
  <si>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</si>
  <si>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</si>
  <si>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</si>
  <si>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</si>
  <si>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</si>
  <si>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</si>
  <si>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</si>
  <si>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</si>
  <si>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</si>
  <si>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</si>
  <si>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</si>
  <si>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</si>
  <si>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</si>
  <si>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</si>
  <si>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</si>
  <si>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</si>
  <si>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</si>
  <si>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</si>
  <si>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</si>
  <si>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</si>
  <si>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</si>
  <si>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</si>
  <si>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</si>
  <si>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</si>
  <si>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</si>
  <si>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</si>
  <si>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</si>
  <si>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</si>
  <si>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</si>
  <si>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</si>
  <si>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</si>
  <si>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</si>
  <si>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</si>
  <si>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</si>
  <si>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</si>
  <si>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</si>
  <si>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</si>
  <si>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</si>
  <si>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</si>
  <si>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</si>
  <si>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</si>
  <si>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</si>
  <si>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</si>
  <si>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</si>
  <si>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</si>
  <si>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</si>
  <si>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</si>
  <si>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</si>
  <si>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</si>
  <si>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</si>
  <si>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</si>
  <si>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</si>
  <si>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</si>
  <si>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</si>
  <si>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</si>
  <si>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</si>
  <si>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</si>
  <si>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</si>
  <si>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</si>
  <si>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</si>
  <si>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</si>
  <si>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</si>
  <si>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</si>
  <si>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</si>
  <si>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</si>
  <si>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</si>
  <si>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</si>
  <si>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</si>
  <si>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</si>
  <si>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</si>
  <si>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</si>
  <si>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</si>
  <si>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</si>
  <si>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</si>
  <si>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</si>
  <si>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</si>
  <si>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</si>
  <si>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</si>
  <si>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</si>
  <si>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</si>
  <si>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</si>
  <si>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</si>
  <si>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</si>
  <si>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</si>
  <si>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</si>
  <si>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</si>
  <si>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</si>
  <si>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</si>
  <si>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</si>
  <si>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</si>
  <si>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</si>
  <si>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</si>
  <si>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</si>
  <si>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</si>
  <si>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</si>
  <si>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</si>
  <si>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</si>
  <si>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</si>
  <si>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</si>
  <si>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</si>
  <si>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</si>
  <si>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</si>
  <si>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</si>
  <si>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</si>
  <si>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</si>
  <si>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</si>
  <si>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</si>
  <si>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</si>
  <si>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</si>
  <si>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</si>
  <si>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</si>
  <si>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</si>
  <si>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</si>
  <si>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</si>
  <si>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</si>
  <si>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</si>
  <si>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</si>
  <si>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</si>
  <si>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</si>
  <si>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</si>
  <si>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</si>
  <si>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</si>
  <si>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</si>
  <si>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</si>
  <si>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</si>
  <si>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</si>
  <si>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</si>
  <si>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</si>
  <si>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</si>
  <si>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</si>
  <si>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</si>
  <si>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</si>
  <si>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</si>
  <si>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</si>
  <si>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</si>
  <si>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</si>
  <si>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</si>
  <si>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</si>
  <si>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</si>
  <si>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</si>
  <si>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</si>
  <si>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</si>
  <si>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</si>
  <si>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</si>
  <si>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</si>
  <si>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</si>
  <si>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</si>
  <si>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</si>
  <si>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</si>
  <si>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</si>
  <si>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</si>
  <si>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</si>
  <si>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</si>
  <si>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</si>
  <si>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</si>
  <si>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</si>
  <si>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</si>
  <si>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</si>
  <si>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</si>
  <si>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</si>
  <si>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</si>
  <si>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</si>
  <si>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</si>
  <si>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</si>
  <si>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</si>
  <si>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</si>
  <si>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</si>
  <si>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</si>
  <si>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</si>
  <si>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</si>
  <si>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</si>
  <si>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</si>
  <si>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</si>
  <si>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</si>
  <si>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</si>
  <si>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</si>
  <si>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</si>
  <si>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</si>
  <si>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</si>
  <si>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</si>
  <si>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</si>
  <si>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</si>
  <si>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</si>
  <si>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</si>
  <si>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</si>
  <si>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</si>
  <si>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</si>
  <si>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</si>
  <si>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</si>
  <si>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</si>
  <si>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</si>
  <si>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</si>
  <si>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</si>
  <si>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</si>
  <si>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</si>
  <si>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</si>
  <si>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</si>
  <si>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</si>
  <si>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</si>
  <si>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</si>
  <si>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</si>
  <si>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</si>
  <si>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</si>
  <si>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</si>
  <si>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</si>
  <si>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</si>
  <si>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</si>
  <si>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</si>
  <si>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</si>
  <si>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</si>
  <si>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</si>
  <si>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</si>
  <si>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</si>
  <si>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</si>
  <si>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</si>
  <si>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</si>
  <si>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</si>
  <si>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</si>
  <si>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</si>
  <si>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</si>
  <si>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</si>
  <si>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</si>
  <si>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</si>
  <si>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</si>
  <si>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</si>
  <si>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</si>
  <si>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</si>
  <si>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</si>
  <si>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</si>
  <si>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</si>
  <si>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</si>
  <si>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</si>
  <si>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</si>
  <si>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</si>
  <si>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</si>
  <si>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</si>
  <si>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</si>
  <si>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</si>
  <si>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</si>
  <si>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</si>
  <si>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</si>
  <si>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</si>
  <si>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</si>
  <si>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</si>
  <si>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</si>
  <si>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</si>
  <si>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</si>
  <si>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</si>
  <si>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</si>
  <si>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</si>
  <si>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</si>
  <si>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</si>
  <si>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</si>
  <si>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</si>
  <si>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</si>
  <si>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</si>
  <si>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</si>
  <si>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</si>
  <si>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</si>
  <si>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</si>
  <si>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</si>
  <si>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</si>
  <si>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</si>
  <si>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</si>
  <si>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</si>
  <si>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</si>
  <si>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</si>
  <si>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</si>
  <si>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</si>
  <si>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</si>
  <si>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</si>
  <si>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</si>
  <si>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</si>
  <si>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</si>
  <si>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</si>
  <si>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</si>
  <si>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</si>
  <si>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</si>
  <si>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</si>
  <si>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</si>
  <si>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</si>
  <si>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</si>
  <si>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</si>
  <si>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</si>
  <si>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</si>
  <si>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</si>
  <si>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</si>
  <si>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</si>
  <si>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</si>
  <si>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</si>
  <si>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</si>
  <si>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</si>
  <si>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</si>
  <si>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</si>
  <si>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</si>
  <si>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</si>
  <si>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</si>
  <si>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</si>
  <si>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</si>
  <si>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</si>
  <si>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</si>
  <si>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</si>
  <si>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</si>
  <si>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</si>
  <si>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</si>
  <si>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</si>
  <si>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</si>
  <si>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</si>
  <si>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</si>
  <si>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</si>
  <si>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</si>
  <si>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</si>
  <si>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</si>
  <si>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</si>
  <si>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</si>
  <si>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</si>
  <si>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</si>
  <si>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</si>
  <si>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</si>
  <si>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</si>
  <si>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</si>
  <si>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</si>
  <si>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</si>
  <si>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</si>
  <si>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</si>
  <si>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</si>
  <si>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</si>
  <si>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</si>
  <si>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</si>
  <si>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</si>
  <si>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</si>
  <si>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</si>
  <si>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</si>
  <si>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</si>
  <si>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</si>
  <si>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</si>
  <si>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</si>
  <si>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</si>
  <si>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</si>
  <si>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</si>
  <si>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</si>
  <si>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</si>
  <si>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</si>
  <si>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</si>
  <si>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</si>
  <si>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</si>
  <si>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</si>
  <si>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</si>
  <si>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</si>
  <si>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</si>
  <si>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</si>
  <si>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</si>
  <si>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</si>
  <si>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</si>
  <si>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</si>
  <si>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</si>
  <si>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</si>
  <si>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</si>
  <si>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</si>
  <si>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</si>
  <si>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</si>
  <si>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</si>
  <si>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</si>
  <si>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</si>
  <si>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</si>
  <si>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</si>
  <si>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</si>
  <si>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</si>
  <si>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</si>
  <si>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</si>
  <si>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</si>
  <si>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</si>
  <si>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</si>
  <si>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</si>
  <si>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</si>
  <si>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</si>
  <si>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</si>
  <si>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</si>
  <si>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</si>
  <si>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</si>
  <si>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</si>
  <si>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</si>
  <si>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</si>
  <si>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</si>
  <si>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</si>
  <si>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</si>
  <si>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</si>
  <si>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</si>
  <si>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</si>
  <si>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</si>
  <si>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</si>
  <si>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</si>
  <si>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</si>
  <si>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</si>
  <si>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</si>
  <si>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</si>
  <si>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</si>
  <si>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</si>
  <si>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</si>
  <si>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</si>
  <si>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</si>
  <si>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</si>
  <si>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</si>
  <si>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</si>
  <si>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</si>
  <si>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</si>
  <si>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</si>
  <si>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</si>
  <si>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</si>
  <si>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</si>
  <si>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</si>
  <si>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</si>
  <si>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</si>
  <si>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</si>
  <si>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</si>
  <si>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</si>
  <si>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</si>
  <si>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</si>
  <si>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</si>
  <si>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</si>
  <si>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</si>
  <si>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</si>
  <si>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</si>
  <si>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</si>
  <si>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</si>
  <si>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</si>
  <si>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</si>
  <si>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</si>
  <si>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</si>
  <si>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</si>
  <si>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</si>
  <si>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</si>
  <si>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</si>
  <si>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</si>
  <si>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</si>
  <si>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</si>
  <si>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</si>
  <si>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</si>
  <si>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</si>
  <si>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</si>
  <si>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</si>
  <si>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</si>
  <si>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</si>
  <si>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</si>
  <si>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</si>
  <si>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</si>
  <si>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</si>
  <si>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</si>
  <si>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</si>
  <si>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</si>
  <si>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</si>
  <si>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</si>
  <si>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</si>
  <si>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</si>
  <si>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</si>
  <si>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</si>
  <si>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</si>
  <si>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</si>
  <si>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</si>
  <si>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</si>
  <si>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</si>
  <si>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</si>
  <si>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</si>
  <si>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</si>
  <si>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</si>
  <si>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</si>
  <si>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</si>
  <si>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</si>
  <si>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</si>
  <si>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</si>
  <si>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</si>
  <si>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</si>
  <si>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</si>
  <si>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</si>
  <si>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</si>
  <si>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</si>
  <si>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</si>
  <si>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</si>
  <si>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</si>
  <si>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</si>
  <si>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</si>
  <si>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</si>
  <si>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</si>
  <si>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</si>
  <si>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</si>
  <si>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</si>
  <si>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</si>
  <si>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</si>
  <si>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</si>
  <si>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</si>
  <si>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</si>
  <si>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</si>
  <si>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</si>
  <si>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</si>
  <si>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</si>
  <si>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</si>
  <si>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</si>
  <si>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</si>
  <si>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</si>
  <si>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</si>
  <si>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</si>
  <si>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</si>
  <si>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</si>
  <si>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</si>
  <si>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</si>
  <si>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</si>
  <si>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</si>
  <si>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</si>
  <si>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</si>
  <si>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</si>
  <si>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</si>
  <si>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</si>
  <si>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</si>
  <si>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</si>
  <si>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</si>
  <si>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</si>
  <si>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</si>
  <si>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</si>
  <si>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</si>
  <si>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</si>
  <si>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</si>
  <si>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</si>
  <si>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</si>
  <si>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</si>
  <si>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</si>
  <si>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</si>
  <si>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</si>
  <si>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</si>
  <si>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</si>
  <si>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</si>
  <si>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</si>
  <si>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</si>
  <si>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</si>
  <si>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</si>
  <si>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</si>
  <si>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</si>
  <si>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</si>
  <si>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</si>
  <si>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</si>
  <si>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</si>
  <si>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</si>
  <si>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</si>
  <si>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</si>
  <si>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</si>
  <si>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</si>
  <si>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</si>
  <si>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</si>
  <si>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</si>
  <si>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</si>
  <si>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</si>
  <si>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</si>
  <si>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</si>
  <si>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</si>
  <si>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</si>
  <si>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</si>
  <si>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</si>
  <si>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</si>
  <si>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</si>
  <si>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</si>
  <si>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</si>
  <si>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</si>
  <si>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</si>
  <si>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</si>
  <si>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</si>
  <si>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</si>
  <si>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</si>
  <si>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</si>
  <si>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</si>
  <si>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</si>
  <si>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</si>
  <si>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</si>
  <si>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</si>
  <si>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</si>
  <si>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</si>
  <si>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</si>
  <si>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</si>
  <si>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</si>
  <si>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</si>
  <si>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</si>
  <si>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</si>
  <si>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</si>
  <si>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</si>
  <si>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</si>
  <si>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</si>
  <si>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</si>
  <si>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</si>
  <si>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</si>
  <si>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</si>
  <si>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</si>
  <si>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</si>
  <si>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</si>
  <si>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</si>
  <si>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</si>
  <si>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</si>
  <si>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</si>
  <si>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</si>
  <si>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</si>
  <si>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</si>
  <si>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</si>
  <si>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</si>
  <si>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</si>
  <si>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</si>
  <si>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</si>
  <si>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</si>
  <si>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</si>
  <si>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</si>
  <si>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</si>
  <si>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</si>
  <si>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</si>
  <si>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</si>
  <si>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</si>
  <si>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</si>
  <si>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</si>
  <si>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</si>
  <si>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</si>
  <si>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</si>
  <si>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</si>
  <si>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</si>
  <si>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</si>
  <si>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</si>
  <si>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</si>
  <si>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</si>
  <si>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</si>
  <si>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</si>
  <si>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</si>
  <si>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</si>
  <si>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</si>
  <si>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</si>
  <si>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</si>
  <si>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</si>
  <si>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</si>
  <si>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</si>
  <si>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</si>
  <si>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</si>
  <si>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</si>
  <si>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</si>
  <si>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</si>
  <si>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</si>
  <si>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</si>
  <si>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</si>
  <si>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</si>
  <si>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</si>
  <si>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</si>
  <si>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</si>
  <si>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</si>
  <si>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</si>
  <si>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</si>
  <si>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</si>
  <si>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</si>
  <si>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</si>
  <si>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</si>
  <si>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</si>
  <si>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</si>
  <si>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</si>
  <si>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</si>
  <si>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</si>
  <si>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</si>
  <si>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</si>
  <si>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</si>
  <si>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</si>
  <si>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</si>
  <si>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</si>
  <si>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</si>
  <si>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</si>
  <si>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</si>
  <si>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</si>
  <si>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</si>
  <si>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</si>
  <si>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</si>
  <si>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</si>
  <si>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</si>
  <si>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</si>
  <si>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</si>
  <si>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</si>
  <si>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</si>
  <si>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</si>
  <si>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</si>
  <si>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</si>
  <si>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</si>
  <si>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</si>
  <si>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</si>
  <si>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</si>
  <si>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</si>
  <si>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</si>
  <si>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</si>
  <si>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</si>
  <si>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</si>
  <si>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</si>
  <si>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</si>
  <si>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</si>
  <si>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</si>
  <si>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</si>
  <si>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</si>
  <si>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</si>
  <si>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</si>
  <si>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</si>
  <si>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</si>
  <si>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</si>
  <si>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</si>
  <si>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</si>
  <si>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</si>
  <si>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</si>
  <si>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</si>
  <si>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</si>
  <si>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</si>
  <si>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</si>
  <si>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</si>
  <si>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</si>
  <si>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</si>
  <si>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</si>
  <si>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</si>
  <si>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</si>
  <si>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</si>
  <si>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</si>
  <si>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</si>
  <si>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</si>
  <si>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</si>
  <si>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</si>
  <si>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</si>
  <si>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</si>
  <si>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</si>
  <si>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</si>
  <si>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</si>
  <si>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</si>
  <si>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</si>
  <si>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</si>
  <si>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</si>
  <si>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</si>
  <si>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</si>
  <si>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</si>
  <si>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</si>
  <si>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</si>
  <si>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</si>
  <si>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</si>
  <si>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</si>
  <si>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</si>
  <si>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</si>
  <si>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</si>
  <si>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</si>
  <si>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</si>
  <si>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</si>
  <si>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</si>
  <si>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</si>
  <si>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</si>
  <si>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</si>
  <si>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</si>
  <si>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</si>
  <si>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</si>
  <si>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</si>
  <si>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</si>
  <si>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</si>
  <si>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</si>
  <si>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</si>
  <si>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</si>
  <si>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</si>
  <si>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</si>
  <si>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</si>
  <si>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</si>
  <si>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</si>
  <si>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</si>
  <si>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</si>
  <si>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</si>
  <si>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</si>
  <si>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</si>
  <si>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</si>
  <si>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</si>
  <si>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</si>
  <si>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</si>
  <si>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</si>
  <si>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</si>
  <si>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</si>
  <si>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</si>
  <si>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</si>
  <si>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</si>
  <si>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</si>
  <si>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</si>
  <si>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</si>
  <si>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</si>
  <si>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</si>
  <si>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</si>
  <si>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</si>
  <si>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</si>
  <si>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</si>
  <si>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</si>
  <si>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</si>
  <si>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</si>
  <si>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</si>
  <si>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</si>
  <si>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</si>
  <si>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</si>
  <si>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</si>
  <si>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</si>
  <si>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</si>
  <si>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</si>
  <si>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</si>
  <si>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</si>
  <si>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</si>
  <si>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</si>
  <si>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</si>
  <si>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</si>
  <si>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</si>
  <si>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</si>
  <si>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</si>
  <si>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</si>
  <si>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</si>
  <si>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</si>
  <si>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</si>
  <si>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</si>
  <si>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</si>
  <si>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</si>
  <si>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</si>
  <si>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</si>
  <si>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</si>
  <si>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</si>
  <si>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</si>
  <si>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</si>
  <si>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</si>
  <si>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</si>
  <si>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</si>
  <si>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</si>
  <si>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</si>
  <si>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</si>
  <si>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</si>
  <si>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</si>
  <si>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</si>
  <si>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</si>
  <si>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</si>
  <si>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</si>
  <si>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</si>
  <si>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</si>
  <si>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</si>
  <si>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</si>
  <si>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</si>
  <si>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</si>
  <si>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</si>
  <si>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</si>
  <si>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</si>
  <si>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</si>
  <si>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</si>
  <si>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</si>
  <si>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</si>
  <si>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</si>
  <si>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</si>
  <si>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</si>
  <si>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</si>
  <si>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</si>
  <si>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</si>
  <si>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</si>
  <si>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</si>
  <si>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</si>
  <si>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</si>
  <si>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</si>
  <si>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</si>
  <si>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</si>
  <si>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</si>
  <si>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</si>
  <si>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</si>
  <si>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</si>
  <si>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</si>
  <si>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</si>
  <si>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</si>
  <si>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</si>
  <si>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</si>
  <si>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</si>
  <si>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</si>
  <si>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</si>
  <si>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</si>
  <si>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</si>
  <si>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</si>
  <si>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</si>
  <si>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</si>
  <si>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</si>
  <si>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</si>
  <si>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</si>
  <si>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</si>
  <si>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</si>
  <si>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</si>
  <si>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</si>
  <si>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</si>
  <si>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</si>
  <si>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</si>
  <si>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</si>
  <si>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</si>
  <si>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</si>
  <si>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</si>
  <si>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</si>
  <si>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</si>
  <si>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</si>
  <si>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</si>
  <si>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</si>
  <si>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</si>
  <si>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</si>
  <si>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</si>
  <si>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</si>
  <si>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</si>
  <si>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</si>
  <si>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</si>
  <si>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</si>
  <si>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</si>
  <si>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</si>
  <si>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</si>
  <si>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</si>
  <si>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</si>
  <si>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</si>
  <si>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</si>
  <si>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</si>
  <si>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</si>
  <si>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</si>
  <si>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</si>
  <si>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</si>
  <si>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</si>
  <si>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</si>
  <si>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</si>
  <si>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</si>
  <si>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</si>
  <si>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</si>
  <si>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</si>
  <si>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</si>
  <si>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</si>
  <si>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</si>
  <si>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</si>
  <si>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</si>
  <si>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</si>
  <si>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</si>
  <si>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</si>
  <si>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</si>
  <si>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</si>
  <si>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</si>
  <si>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</si>
  <si>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</si>
  <si>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</si>
  <si>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</si>
  <si>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</si>
  <si>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</si>
  <si>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</si>
  <si>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</si>
  <si>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</si>
  <si>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</si>
  <si>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</si>
  <si>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</si>
  <si>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</si>
  <si>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</si>
  <si>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</si>
  <si>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</si>
  <si>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</si>
  <si>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</si>
  <si>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</si>
  <si>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</si>
  <si>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</si>
  <si>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</si>
  <si>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</si>
  <si>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</si>
  <si>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</si>
  <si>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</si>
  <si>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</si>
  <si>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</si>
  <si>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</si>
  <si>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</si>
  <si>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</si>
  <si>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</si>
  <si>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</si>
  <si>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</si>
  <si>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</si>
  <si>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</si>
  <si>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</si>
  <si>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</si>
  <si>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</si>
  <si>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</si>
  <si>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</si>
  <si>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</si>
  <si>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</si>
  <si>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</si>
  <si>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</si>
  <si>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</si>
  <si>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</si>
  <si>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</si>
  <si>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</si>
  <si>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</si>
  <si>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</si>
  <si>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</si>
  <si>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</si>
  <si>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</si>
  <si>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</si>
  <si>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</si>
  <si>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</si>
  <si>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</si>
  <si>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</si>
  <si>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</si>
  <si>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</si>
  <si>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</si>
  <si>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</si>
  <si>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</si>
  <si>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</si>
  <si>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</si>
  <si>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</si>
  <si>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</si>
  <si>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</si>
  <si>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</si>
  <si>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</si>
  <si>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</si>
  <si>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</si>
  <si>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</si>
  <si>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</si>
  <si>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</si>
  <si>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</si>
  <si>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</si>
  <si>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</si>
  <si>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</si>
  <si>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</si>
  <si>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</si>
  <si>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</si>
  <si>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</si>
  <si>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</si>
  <si>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</si>
  <si>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</si>
  <si>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</si>
  <si>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</si>
  <si>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</si>
  <si>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</si>
  <si>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</si>
  <si>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</si>
  <si>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</si>
  <si>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</si>
  <si>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</si>
  <si>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</si>
  <si>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</si>
  <si>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</si>
  <si>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</si>
  <si>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</si>
  <si>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</si>
  <si>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</si>
  <si>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</si>
  <si>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</si>
  <si>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</si>
  <si>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</si>
  <si>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</si>
  <si>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</si>
  <si>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</si>
  <si>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</si>
  <si>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</si>
  <si>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</si>
  <si>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</si>
  <si>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</si>
  <si>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</si>
  <si>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</si>
  <si>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</si>
  <si>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</si>
  <si>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</si>
  <si>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</si>
  <si>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</si>
  <si>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</si>
  <si>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</si>
  <si>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</si>
  <si>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</si>
  <si>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</si>
  <si>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</si>
  <si>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</si>
  <si>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</si>
  <si>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</si>
  <si>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</si>
  <si>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</si>
  <si>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</si>
  <si>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</si>
  <si>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</si>
  <si>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</si>
  <si>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</si>
  <si>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</si>
  <si>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</si>
  <si>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</si>
  <si>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</si>
  <si>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</si>
  <si>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</si>
  <si>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</si>
  <si>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</si>
  <si>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</si>
  <si>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</si>
  <si>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</si>
  <si>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</si>
  <si>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</si>
  <si>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</si>
  <si>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</si>
  <si>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</si>
  <si>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</si>
  <si>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</si>
  <si>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</si>
  <si>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</si>
  <si>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</si>
  <si>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</si>
  <si>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</si>
  <si>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</si>
  <si>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</si>
  <si>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</si>
  <si>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</si>
  <si>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</si>
  <si>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</si>
  <si>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</si>
  <si>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</si>
  <si>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</si>
  <si>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</si>
  <si>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</si>
  <si>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</si>
  <si>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</si>
  <si>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</si>
  <si>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</si>
  <si>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</si>
  <si>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</si>
  <si>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</si>
  <si>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</si>
  <si>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</si>
  <si>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</si>
  <si>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</si>
  <si>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</si>
  <si>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</si>
  <si>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</si>
  <si>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</si>
  <si>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</si>
  <si>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</si>
  <si>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</si>
  <si>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</si>
  <si>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</si>
  <si>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</si>
  <si>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</si>
  <si>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</si>
  <si>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</si>
  <si>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</si>
  <si>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</si>
  <si>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</si>
  <si>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</si>
  <si>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</si>
  <si>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</si>
  <si>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</si>
  <si>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</si>
  <si>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</si>
  <si>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</si>
  <si>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</si>
  <si>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</si>
  <si>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</si>
  <si>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</si>
  <si>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</si>
  <si>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</si>
  <si>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</si>
  <si>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</si>
  <si>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</si>
  <si>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</si>
  <si>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</si>
  <si>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</si>
  <si>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</si>
  <si>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</si>
  <si>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</si>
  <si>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</si>
  <si>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</si>
  <si>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</si>
  <si>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</si>
  <si>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</si>
  <si>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</si>
  <si>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</si>
  <si>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</si>
  <si>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</si>
  <si>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</si>
  <si>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</si>
  <si>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</si>
  <si>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</si>
  <si>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</si>
  <si>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</si>
  <si>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</si>
  <si>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</si>
  <si>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</si>
  <si>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</si>
  <si>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</si>
  <si>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</si>
  <si>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</si>
  <si>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</si>
  <si>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</si>
  <si>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</si>
  <si>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</si>
  <si>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</si>
  <si>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</si>
  <si>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</si>
  <si>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</si>
  <si>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</si>
  <si>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</si>
  <si>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</si>
  <si>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</si>
  <si>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</si>
  <si>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</si>
  <si>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</si>
  <si>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</si>
  <si>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</si>
  <si>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</si>
  <si>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</si>
  <si>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</si>
  <si>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</si>
  <si>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</si>
  <si>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</si>
  <si>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</si>
  <si>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</si>
  <si>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</si>
  <si>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</si>
  <si>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</si>
  <si>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</si>
  <si>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</si>
  <si>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</si>
  <si>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</si>
  <si>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</si>
  <si>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</si>
  <si>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</si>
  <si>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</si>
  <si>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</si>
  <si>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</si>
  <si>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</si>
  <si>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</si>
  <si>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</si>
  <si>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</si>
  <si>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</si>
  <si>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</si>
  <si>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</si>
  <si>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</si>
  <si>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</si>
  <si>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</si>
  <si>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</si>
  <si>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</si>
  <si>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</si>
  <si>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</si>
  <si>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</si>
  <si>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</si>
  <si>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</si>
  <si>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</si>
  <si>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</si>
  <si>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</si>
  <si>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</si>
  <si>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</si>
  <si>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</si>
  <si>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</si>
  <si>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</si>
  <si>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</si>
  <si>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</si>
  <si>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</si>
  <si>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</si>
  <si>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</si>
  <si>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</si>
  <si>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</si>
  <si>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</si>
  <si>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</si>
  <si>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</si>
  <si>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</si>
  <si>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</si>
  <si>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</si>
  <si>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</si>
  <si>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</si>
  <si>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</si>
  <si>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</si>
  <si>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</si>
  <si>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</si>
  <si>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</si>
  <si>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</si>
  <si>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</si>
  <si>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</si>
  <si>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</si>
  <si>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</si>
  <si>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</si>
  <si>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</si>
  <si>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</si>
  <si>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</si>
  <si>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</si>
  <si>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</si>
  <si>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</si>
  <si>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</si>
  <si>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</si>
  <si>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</si>
  <si>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</si>
  <si>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</si>
  <si>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</si>
  <si>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</si>
  <si>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</si>
  <si>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</si>
  <si>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</si>
  <si>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</si>
  <si>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</si>
  <si>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</si>
  <si>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</si>
  <si>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</si>
  <si>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</si>
  <si>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</si>
  <si>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</si>
  <si>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</si>
  <si>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</si>
  <si>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</si>
  <si>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</si>
  <si>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</si>
  <si>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</si>
  <si>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</si>
  <si>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</si>
  <si>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</si>
  <si>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</si>
  <si>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</si>
  <si>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</si>
  <si>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</si>
  <si>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</si>
  <si>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</si>
  <si>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</si>
  <si>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</si>
  <si>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</si>
  <si>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</si>
  <si>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</si>
  <si>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</si>
  <si>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</si>
  <si>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</si>
  <si>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</si>
  <si>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</si>
  <si>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</si>
  <si>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</si>
  <si>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</si>
  <si>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</si>
  <si>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</si>
  <si>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</si>
  <si>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</si>
  <si>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</si>
  <si>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</si>
  <si>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</si>
  <si>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</si>
  <si>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</si>
  <si>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</si>
  <si>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</si>
  <si>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</si>
  <si>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</si>
  <si>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</si>
  <si>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</si>
  <si>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</si>
  <si>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</si>
  <si>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</si>
  <si>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</si>
  <si>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</si>
  <si>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</si>
  <si>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</si>
  <si>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</si>
  <si>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</si>
  <si>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</si>
  <si>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</si>
  <si>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</si>
  <si>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</si>
  <si>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</si>
  <si>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</si>
  <si>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</si>
  <si>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</si>
  <si>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</si>
  <si>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</si>
  <si>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</si>
  <si>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</si>
  <si>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</si>
  <si>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</si>
  <si>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</si>
  <si>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</si>
  <si>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</si>
  <si>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</si>
  <si>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</si>
  <si>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</si>
  <si>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</si>
  <si>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</si>
  <si>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</si>
  <si>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</si>
  <si>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</si>
  <si>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</si>
  <si>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</si>
  <si>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</si>
  <si>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</si>
  <si>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</si>
  <si>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</si>
  <si>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</si>
  <si>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</si>
  <si>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</si>
  <si>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</si>
  <si>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</si>
  <si>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</si>
  <si>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</si>
  <si>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</si>
  <si>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</si>
  <si>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</si>
  <si>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</si>
  <si>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</si>
  <si>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</si>
  <si>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</si>
  <si>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</si>
  <si>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</si>
  <si>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</si>
  <si>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</si>
  <si>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</si>
  <si>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</si>
  <si>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</si>
  <si>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</si>
  <si>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</si>
  <si>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</si>
  <si>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</si>
  <si>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</si>
  <si>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</si>
  <si>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</si>
  <si>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</si>
  <si>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</si>
  <si>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</si>
  <si>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</si>
  <si>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</si>
  <si>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</si>
  <si>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</si>
  <si>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</si>
  <si>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</si>
  <si>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</si>
  <si>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</si>
  <si>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</si>
  <si>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</si>
  <si>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</si>
  <si>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</si>
  <si>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</si>
  <si>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</si>
  <si>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</si>
  <si>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</si>
  <si>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</si>
  <si>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</si>
  <si>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</si>
  <si>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</si>
  <si>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</si>
  <si>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</si>
  <si>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</si>
  <si>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</si>
  <si>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</si>
  <si>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</si>
  <si>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</si>
  <si>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</si>
  <si>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</si>
  <si>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</si>
  <si>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</si>
  <si>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</si>
  <si>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</si>
  <si>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</si>
  <si>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</si>
  <si>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</si>
  <si>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</si>
  <si>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</si>
  <si>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</si>
  <si>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</si>
  <si>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</si>
  <si>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</si>
  <si>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</si>
  <si>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</si>
  <si>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</si>
  <si>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</si>
  <si>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</si>
  <si>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</si>
  <si>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</si>
  <si>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</si>
  <si>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</si>
  <si>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</si>
  <si>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</si>
  <si>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</si>
  <si>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</si>
  <si>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</si>
  <si>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</si>
  <si>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</si>
  <si>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</si>
  <si>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</si>
  <si>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</si>
  <si>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</si>
  <si>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</si>
  <si>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</si>
  <si>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</si>
  <si>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</si>
  <si>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</si>
  <si>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</si>
  <si>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</si>
  <si>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</si>
  <si>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</si>
  <si>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</si>
  <si>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</si>
  <si>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</si>
  <si>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</si>
  <si>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</si>
  <si>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</si>
  <si>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</si>
  <si>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</si>
  <si>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</si>
  <si>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</si>
  <si>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</si>
  <si>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</si>
  <si>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</si>
  <si>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</si>
  <si>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</si>
  <si>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</si>
  <si>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</si>
  <si>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</si>
  <si>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</si>
  <si>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</si>
  <si>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</si>
  <si>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</si>
  <si>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</si>
  <si>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</si>
  <si>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</si>
  <si>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</si>
  <si>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</si>
  <si>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</si>
  <si>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</si>
  <si>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</si>
  <si>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</si>
  <si>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</si>
  <si>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</si>
  <si>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</si>
  <si>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</si>
  <si>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</si>
  <si>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</si>
  <si>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</si>
  <si>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</si>
  <si>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</si>
  <si>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</si>
  <si>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</si>
  <si>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</si>
  <si>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</si>
  <si>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</si>
  <si>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</si>
  <si>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</si>
  <si>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</si>
  <si>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</si>
  <si>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</si>
  <si>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</si>
  <si>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</si>
  <si>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</si>
  <si>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</si>
  <si>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</si>
  <si>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</si>
  <si>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</si>
  <si>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</si>
  <si>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</si>
  <si>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</si>
  <si>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</si>
  <si>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</si>
  <si>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</si>
  <si>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</si>
  <si>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</si>
  <si>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</si>
  <si>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</si>
  <si>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</si>
  <si>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</si>
  <si>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</si>
  <si>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</si>
  <si>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</si>
  <si>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</si>
  <si>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</si>
  <si>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</si>
  <si>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</si>
  <si>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</si>
  <si>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</si>
  <si>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</si>
  <si>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</si>
  <si>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</si>
  <si>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</si>
  <si>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</si>
  <si>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</si>
  <si>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</si>
  <si>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</si>
  <si>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</si>
  <si>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</si>
  <si>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</si>
  <si>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</si>
  <si>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</si>
  <si>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</si>
  <si>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</si>
  <si>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</si>
  <si>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</si>
  <si>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</si>
  <si>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</si>
  <si>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</si>
  <si>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</si>
  <si>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</si>
  <si>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</si>
  <si>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</si>
  <si>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</si>
  <si>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</si>
  <si>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</si>
  <si>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</si>
  <si>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</si>
  <si>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</si>
  <si>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</si>
  <si>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</si>
  <si>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</si>
  <si>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</si>
  <si>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</si>
  <si>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</si>
  <si>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</si>
  <si>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</si>
  <si>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</si>
  <si>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</si>
  <si>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</si>
  <si>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</si>
  <si>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</si>
  <si>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</si>
  <si>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</si>
  <si>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</si>
  <si>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</si>
  <si>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</si>
  <si>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</si>
  <si>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</si>
  <si>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</si>
  <si>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</si>
  <si>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</si>
  <si>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</si>
  <si>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</si>
  <si>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</si>
  <si>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</si>
  <si>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</si>
  <si>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</si>
  <si>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</si>
  <si>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</si>
  <si>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</si>
  <si>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</si>
  <si>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</si>
  <si>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</si>
  <si>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</si>
  <si>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</si>
  <si>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</si>
  <si>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</si>
  <si>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</si>
  <si>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</si>
  <si>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</si>
  <si>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</si>
  <si>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</si>
  <si>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</si>
  <si>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</si>
  <si>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</si>
  <si>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</si>
  <si>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</si>
  <si>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</si>
  <si>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</si>
  <si>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</si>
  <si>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</si>
  <si>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</si>
  <si>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</si>
  <si>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</si>
  <si>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</si>
  <si>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</si>
  <si>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</si>
  <si>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</si>
  <si>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</si>
  <si>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</si>
  <si>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</si>
  <si>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</si>
  <si>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</si>
  <si>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</si>
  <si>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</si>
  <si>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</si>
  <si>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</si>
  <si>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</si>
  <si>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</si>
  <si>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</si>
  <si>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</si>
  <si>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</si>
  <si>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</si>
  <si>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</si>
  <si>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</si>
  <si>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</si>
  <si>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</si>
  <si>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</si>
  <si>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</si>
  <si>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</si>
  <si>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</si>
  <si>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</si>
  <si>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</si>
  <si>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</si>
  <si>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</si>
  <si>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</si>
  <si>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</si>
  <si>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</si>
  <si>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</si>
  <si>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</si>
  <si>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</si>
  <si>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</si>
  <si>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</si>
  <si>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</si>
  <si>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</si>
  <si>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</si>
  <si>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</si>
  <si>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</si>
  <si>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</si>
  <si>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</si>
  <si>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</si>
  <si>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</si>
  <si>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</si>
  <si>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</si>
  <si>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</si>
  <si>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</si>
  <si>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</si>
  <si>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</si>
  <si>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</si>
  <si>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</si>
  <si>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</si>
  <si>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</si>
  <si>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</si>
  <si>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</si>
  <si>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</si>
  <si>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</si>
  <si>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</si>
  <si>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</si>
  <si>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</si>
  <si>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</si>
  <si>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</si>
  <si>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</si>
  <si>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</si>
  <si>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</si>
  <si>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</si>
  <si>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</si>
  <si>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</si>
  <si>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</si>
  <si>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</si>
  <si>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</si>
  <si>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</si>
  <si>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</si>
  <si>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</si>
  <si>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</si>
  <si>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</si>
  <si>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</si>
  <si>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</si>
  <si>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</si>
  <si>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</si>
  <si>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</si>
  <si>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</si>
  <si>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</si>
  <si>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</si>
  <si>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</si>
  <si>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</si>
  <si>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</si>
  <si>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</si>
  <si>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</si>
  <si>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</si>
  <si>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</si>
  <si>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</si>
  <si>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</si>
  <si>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</si>
  <si>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</si>
  <si>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</si>
  <si>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</si>
  <si>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</si>
  <si>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</si>
  <si>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</si>
  <si>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</si>
  <si>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</si>
  <si>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</si>
  <si>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</si>
  <si>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</si>
  <si>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</si>
  <si>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</si>
  <si>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</si>
  <si>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</si>
  <si>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</si>
  <si>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</si>
  <si>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</si>
  <si>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</si>
  <si>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</si>
  <si>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</si>
  <si>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</si>
  <si>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</si>
  <si>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</si>
  <si>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</si>
  <si>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</si>
  <si>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</si>
  <si>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</si>
  <si>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</si>
  <si>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</si>
  <si>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</si>
  <si>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</si>
  <si>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</si>
  <si>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</si>
  <si>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</si>
  <si>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</si>
  <si>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</si>
  <si>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</si>
  <si>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</si>
  <si>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</si>
  <si>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</si>
  <si>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</si>
  <si>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</si>
  <si>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</si>
  <si>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</si>
  <si>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</si>
  <si>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</si>
  <si>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</si>
  <si>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</si>
  <si>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</si>
  <si>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</si>
  <si>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</si>
  <si>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</si>
  <si>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</si>
  <si>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</si>
  <si>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</si>
  <si>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</si>
  <si>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</si>
  <si>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</si>
  <si>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</si>
  <si>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</si>
  <si>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</si>
  <si>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</si>
  <si>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</si>
  <si>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</si>
  <si>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</si>
  <si>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</si>
  <si>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</si>
  <si>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</si>
  <si>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</si>
  <si>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</si>
  <si>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</si>
  <si>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</si>
  <si>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</si>
  <si>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</si>
  <si>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</si>
  <si>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</si>
  <si>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</si>
  <si>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</si>
  <si>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</si>
  <si>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</si>
  <si>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</si>
  <si>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</si>
  <si>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</si>
  <si>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</si>
  <si>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</si>
  <si>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</si>
  <si>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</si>
  <si>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</si>
  <si>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</si>
  <si>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</si>
  <si>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</si>
  <si>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</si>
  <si>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</si>
  <si>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</si>
  <si>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</si>
  <si>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</si>
  <si>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</si>
  <si>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</si>
  <si>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</si>
  <si>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</si>
  <si>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</si>
  <si>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</si>
  <si>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</si>
  <si>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</si>
  <si>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</si>
  <si>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</si>
  <si>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</si>
  <si>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</si>
  <si>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</si>
  <si>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</si>
  <si>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</si>
  <si>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</si>
  <si>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</si>
  <si>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</si>
  <si>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</si>
  <si>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</si>
  <si>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</si>
  <si>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</si>
  <si>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</si>
  <si>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</si>
  <si>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</si>
  <si>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</si>
  <si>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</si>
  <si>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</si>
  <si>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</si>
  <si>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</si>
  <si>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</si>
  <si>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</si>
  <si>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</si>
  <si>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</si>
  <si>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</si>
  <si>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</si>
  <si>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</si>
  <si>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</si>
  <si>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</si>
  <si>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</si>
  <si>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</si>
  <si>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</si>
  <si>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</si>
  <si>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</si>
  <si>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</si>
  <si>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</si>
  <si>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</si>
  <si>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</si>
  <si>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</si>
  <si>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</si>
  <si>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</si>
  <si>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</si>
  <si>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</si>
  <si>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</si>
  <si>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</si>
  <si>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</si>
  <si>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</si>
  <si>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</si>
  <si>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</si>
  <si>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</si>
  <si>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</si>
  <si>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</si>
  <si>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</si>
  <si>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</si>
  <si>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</si>
  <si>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</si>
  <si>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</si>
  <si>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</si>
  <si>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</si>
  <si>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</si>
  <si>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</si>
  <si>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</si>
  <si>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</si>
  <si>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</si>
  <si>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</si>
  <si>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</si>
  <si>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</si>
  <si>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</si>
  <si>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</si>
  <si>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</si>
  <si>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</si>
  <si>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</si>
  <si>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</si>
  <si>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</si>
  <si>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</si>
  <si>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</si>
  <si>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</si>
  <si>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</si>
  <si>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</si>
  <si>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</si>
  <si>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</si>
  <si>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</si>
  <si>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</si>
  <si>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</si>
  <si>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</si>
  <si>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</si>
  <si>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</si>
  <si>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</si>
  <si>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</si>
  <si>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</si>
  <si>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</si>
  <si>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</si>
  <si>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</si>
  <si>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</si>
  <si>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</si>
  <si>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</si>
  <si>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</si>
  <si>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</si>
  <si>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</si>
  <si>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</si>
  <si>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</si>
  <si>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</si>
  <si>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</si>
  <si>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</si>
  <si>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</si>
  <si>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</si>
  <si>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</si>
  <si>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</si>
  <si>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</si>
  <si>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</si>
  <si>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</si>
  <si>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</si>
  <si>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</si>
  <si>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</si>
  <si>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</si>
  <si>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</si>
  <si>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</si>
  <si>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</si>
  <si>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</si>
  <si>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</si>
  <si>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</si>
  <si>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</si>
  <si>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</si>
  <si>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</si>
  <si>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</si>
  <si>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</si>
  <si>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</si>
  <si>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</si>
  <si>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</si>
  <si>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</si>
  <si>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</si>
  <si>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</si>
  <si>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</si>
  <si>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</si>
  <si>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</si>
  <si>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</si>
  <si>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</si>
  <si>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</si>
  <si>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</si>
  <si>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</si>
  <si>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</si>
  <si>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</si>
  <si>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</si>
  <si>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</si>
  <si>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</si>
  <si>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</si>
  <si>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</si>
  <si>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</si>
  <si>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</si>
  <si>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</si>
  <si>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</si>
  <si>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</si>
  <si>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</si>
  <si>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</si>
  <si>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</si>
  <si>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</si>
  <si>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</si>
  <si>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</si>
  <si>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</si>
  <si>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</si>
  <si>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</si>
  <si>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</si>
  <si>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</si>
  <si>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</si>
  <si>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</si>
  <si>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</si>
  <si>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</si>
  <si>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</si>
  <si>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</si>
  <si>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</si>
  <si>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</si>
  <si>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</si>
  <si>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</si>
  <si>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</si>
  <si>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</si>
  <si>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</si>
  <si>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</si>
  <si>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</si>
  <si>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</si>
  <si>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</si>
  <si>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</si>
  <si>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</si>
  <si>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</si>
  <si>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</si>
  <si>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</si>
  <si>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</si>
  <si>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</si>
  <si>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</si>
  <si>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</si>
  <si>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</si>
  <si>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</si>
  <si>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</si>
  <si>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</si>
  <si>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</si>
  <si>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</si>
  <si>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</si>
  <si>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</si>
  <si>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</si>
  <si>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</si>
  <si>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</si>
  <si>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</si>
  <si>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</si>
  <si>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</si>
  <si>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</si>
  <si>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</si>
  <si>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</si>
  <si>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</si>
  <si>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</si>
  <si>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</si>
  <si>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</si>
  <si>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</si>
  <si>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</si>
  <si>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</si>
  <si>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</si>
  <si>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</si>
  <si>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</si>
  <si>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</si>
  <si>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</si>
  <si>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</si>
  <si>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</si>
  <si>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</si>
  <si>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</si>
  <si>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</si>
  <si>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</si>
  <si>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</si>
  <si>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</si>
  <si>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</si>
  <si>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</si>
  <si>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</si>
  <si>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</si>
  <si>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</si>
  <si>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</si>
  <si>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</si>
  <si>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</si>
  <si>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</si>
  <si>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</si>
  <si>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</si>
  <si>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</si>
  <si>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</si>
  <si>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</si>
  <si>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</si>
  <si>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</si>
  <si>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</si>
  <si>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</si>
  <si>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</si>
  <si>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</si>
  <si>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</si>
  <si>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</si>
  <si>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</si>
  <si>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</si>
  <si>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</si>
  <si>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</si>
  <si>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</si>
  <si>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</si>
  <si>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</si>
  <si>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</si>
  <si>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</si>
  <si>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</si>
  <si>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</si>
  <si>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</si>
  <si>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</si>
  <si>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</si>
  <si>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</si>
  <si>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</si>
  <si>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</si>
  <si>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</si>
  <si>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</si>
  <si>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</si>
  <si>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</si>
  <si>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</si>
  <si>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</si>
  <si>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</si>
  <si>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</si>
  <si>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</si>
  <si>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</si>
  <si>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</si>
  <si>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</si>
  <si>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</si>
  <si>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</si>
  <si>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</si>
  <si>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</si>
  <si>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</si>
  <si>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</si>
  <si>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</si>
  <si>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</si>
  <si>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</si>
  <si>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</si>
  <si>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</si>
  <si>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</si>
  <si>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</si>
  <si>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</si>
  <si>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</si>
  <si>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</si>
  <si>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</si>
  <si>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</si>
  <si>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</si>
  <si>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</si>
  <si>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</si>
  <si>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</si>
  <si>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</si>
  <si>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</si>
  <si>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</si>
  <si>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</si>
  <si>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</si>
  <si>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</si>
  <si>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</si>
  <si>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</si>
  <si>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</si>
  <si>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</si>
  <si>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</si>
  <si>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</si>
  <si>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</si>
  <si>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</si>
  <si>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</si>
  <si>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</si>
  <si>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</si>
  <si>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</si>
  <si>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</si>
  <si>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</si>
  <si>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</si>
  <si>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</si>
  <si>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</si>
  <si>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</si>
  <si>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</si>
  <si>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</si>
  <si>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</si>
  <si>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</si>
  <si>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</si>
  <si>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</si>
  <si>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</si>
  <si>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</si>
  <si>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</si>
  <si>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</si>
  <si>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</si>
  <si>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</si>
  <si>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</si>
  <si>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</si>
  <si>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</si>
  <si>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</si>
  <si>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</si>
  <si>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</si>
  <si>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</si>
  <si>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</si>
  <si>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</si>
  <si>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</si>
  <si>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</si>
  <si>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</si>
  <si>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</si>
  <si>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</si>
  <si>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</si>
  <si>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</si>
  <si>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</si>
  <si>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</si>
  <si>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</si>
  <si>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</si>
  <si>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</si>
  <si>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</si>
  <si>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</si>
  <si>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</si>
  <si>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</si>
  <si>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</si>
  <si>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</si>
  <si>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</si>
  <si>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</si>
  <si>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</si>
  <si>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</si>
  <si>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</si>
  <si>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</si>
  <si>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</si>
  <si>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</si>
  <si>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</si>
  <si>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</si>
  <si>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</si>
  <si>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</si>
  <si>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</si>
  <si>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</si>
  <si>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</si>
  <si>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</si>
  <si>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</si>
  <si>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</si>
  <si>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</si>
  <si>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</si>
  <si>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</si>
  <si>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</si>
  <si>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</si>
  <si>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</si>
  <si>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</si>
  <si>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</si>
  <si>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</si>
  <si>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</si>
  <si>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</si>
  <si>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</si>
  <si>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</si>
  <si>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</si>
  <si>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</si>
  <si>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</si>
  <si>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</si>
  <si>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</si>
  <si>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</si>
  <si>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</si>
  <si>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</si>
  <si>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</si>
  <si>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</si>
  <si>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</si>
  <si>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</si>
  <si>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</si>
  <si>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</si>
  <si>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</si>
  <si>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</si>
  <si>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</si>
  <si>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</si>
  <si>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</si>
  <si>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</si>
  <si>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</si>
  <si>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</si>
  <si>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</si>
  <si>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</si>
  <si>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</si>
  <si>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</si>
  <si>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</si>
  <si>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</si>
  <si>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</si>
  <si>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</si>
  <si>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</si>
  <si>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</si>
  <si>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</si>
  <si>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</si>
  <si>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</si>
  <si>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</si>
  <si>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</si>
  <si>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</si>
  <si>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</si>
  <si>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</si>
  <si>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</si>
  <si>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</si>
  <si>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</si>
  <si>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</si>
  <si>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</si>
  <si>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</si>
  <si>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</si>
  <si>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</si>
  <si>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</si>
  <si>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</si>
  <si>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</si>
  <si>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</si>
  <si>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</si>
  <si>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</si>
  <si>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</si>
  <si>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</si>
  <si>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</si>
  <si>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</si>
  <si>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</si>
  <si>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</si>
  <si>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</si>
  <si>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</si>
  <si>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</si>
  <si>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</si>
  <si>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</si>
  <si>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</si>
  <si>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</si>
  <si>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</si>
  <si>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</si>
  <si>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</si>
  <si>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</si>
  <si>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</si>
  <si>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</si>
  <si>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</si>
  <si>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</si>
  <si>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</si>
  <si>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</si>
  <si>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</si>
  <si>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</si>
  <si>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</si>
  <si>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</si>
  <si>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</si>
  <si>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</si>
  <si>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</si>
  <si>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</si>
  <si>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</si>
  <si>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</si>
  <si>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</si>
  <si>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</si>
  <si>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</si>
  <si>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</si>
  <si>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</si>
  <si>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</si>
  <si>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</si>
  <si>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</si>
  <si>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</si>
  <si>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</si>
  <si>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</si>
  <si>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</si>
  <si>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</si>
  <si>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</si>
  <si>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</si>
  <si>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</si>
  <si>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</si>
  <si>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</si>
  <si>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</si>
  <si>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</si>
  <si>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</si>
  <si>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</si>
  <si>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</si>
  <si>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</si>
  <si>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</si>
  <si>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</si>
  <si>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</si>
  <si>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</si>
  <si>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</si>
  <si>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</si>
  <si>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</si>
  <si>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</si>
  <si>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</si>
  <si>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</si>
  <si>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</si>
  <si>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</si>
  <si>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</si>
  <si>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</si>
  <si>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</si>
  <si>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</si>
  <si>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</si>
  <si>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</si>
  <si>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</si>
  <si>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</si>
  <si>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</si>
  <si>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</si>
  <si>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</si>
  <si>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</si>
  <si>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</si>
  <si>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</si>
  <si>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</si>
  <si>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</si>
  <si>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</si>
  <si>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</si>
  <si>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</si>
  <si>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</si>
  <si>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</si>
  <si>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</si>
  <si>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</si>
  <si>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</si>
  <si>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</si>
  <si>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</si>
  <si>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</si>
  <si>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</si>
  <si>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</si>
  <si>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</si>
  <si>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</si>
  <si>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</si>
  <si>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</si>
  <si>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</si>
  <si>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</si>
  <si>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</si>
  <si>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</si>
  <si>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</si>
  <si>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</si>
  <si>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</si>
  <si>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</si>
  <si>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</si>
  <si>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</si>
  <si>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</si>
  <si>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</si>
  <si>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</si>
  <si>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</si>
  <si>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</si>
  <si>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</si>
  <si>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</si>
  <si>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</si>
  <si>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</si>
  <si>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</si>
  <si>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</si>
  <si>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</si>
  <si>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</si>
  <si>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</si>
  <si>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</si>
  <si>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</si>
  <si>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</si>
  <si>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</si>
  <si>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</si>
  <si>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</si>
  <si>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</si>
  <si>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</si>
  <si>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</si>
  <si>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</si>
  <si>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</si>
  <si>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</si>
  <si>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</si>
  <si>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</si>
  <si>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</si>
  <si>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</si>
  <si>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</si>
  <si>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</si>
  <si>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</si>
  <si>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</si>
  <si>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</si>
  <si>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</si>
  <si>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</si>
  <si>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</si>
  <si>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</si>
  <si>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</si>
  <si>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</si>
  <si>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</si>
  <si>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</si>
  <si>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</si>
  <si>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</si>
  <si>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</si>
  <si>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</si>
  <si>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</si>
  <si>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</si>
  <si>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</si>
  <si>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</si>
  <si>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</si>
  <si>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</si>
  <si>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</si>
  <si>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</si>
  <si>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</si>
  <si>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</si>
  <si>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</si>
  <si>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</si>
  <si>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</si>
  <si>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</si>
  <si>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</si>
  <si>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</si>
  <si>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</si>
  <si>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</si>
  <si>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</si>
  <si>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</si>
  <si>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</si>
  <si>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</si>
  <si>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</si>
  <si>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</si>
  <si>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</si>
  <si>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</si>
  <si>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</si>
  <si>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</si>
  <si>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</si>
  <si>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</si>
  <si>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</si>
  <si>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</si>
  <si>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</si>
  <si>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</si>
  <si>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</si>
  <si>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</si>
  <si>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</si>
  <si>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</si>
  <si>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</si>
  <si>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</si>
  <si>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</si>
  <si>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</si>
  <si>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</si>
  <si>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</si>
  <si>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</si>
  <si>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</si>
  <si>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</si>
  <si>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</si>
  <si>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</si>
  <si>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</si>
  <si>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</si>
  <si>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</si>
  <si>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</si>
  <si>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</si>
  <si>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</si>
  <si>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</si>
  <si>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</si>
  <si>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</si>
  <si>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</si>
  <si>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</si>
  <si>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</si>
  <si>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</si>
  <si>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</si>
  <si>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</si>
  <si>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</si>
  <si>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</si>
  <si>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</si>
  <si>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</si>
  <si>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</si>
  <si>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</si>
  <si>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</si>
  <si>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</si>
  <si>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</si>
  <si>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</si>
  <si>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</si>
  <si>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</si>
  <si>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</si>
  <si>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</si>
  <si>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</si>
  <si>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</si>
  <si>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</si>
  <si>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</si>
  <si>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</si>
  <si>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</si>
  <si>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</si>
  <si>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</si>
  <si>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</si>
  <si>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</si>
  <si>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</si>
  <si>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</si>
  <si>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</si>
  <si>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</si>
  <si>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</si>
  <si>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</si>
  <si>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</si>
  <si>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</si>
  <si>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</si>
  <si>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</si>
  <si>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</si>
  <si>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</si>
  <si>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</si>
  <si>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</si>
  <si>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</si>
  <si>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</si>
  <si>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</si>
  <si>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</si>
  <si>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</si>
  <si>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</si>
  <si>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</si>
  <si>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</si>
  <si>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</si>
  <si>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</si>
  <si>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</si>
  <si>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</si>
  <si>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</si>
  <si>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</si>
  <si>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</si>
  <si>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</si>
  <si>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</si>
  <si>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</si>
  <si>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</si>
  <si>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</si>
  <si>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</si>
  <si>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</si>
  <si>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</si>
  <si>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</si>
  <si>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</si>
  <si>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</si>
  <si>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</si>
  <si>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</si>
  <si>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</si>
  <si>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</si>
  <si>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</si>
  <si>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</si>
  <si>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</si>
  <si>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</si>
  <si>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</si>
  <si>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</si>
  <si>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</si>
  <si>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</si>
  <si>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</si>
  <si>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</si>
  <si>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</si>
  <si>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</si>
  <si>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</si>
  <si>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</si>
  <si>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</si>
  <si>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</si>
  <si>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</si>
  <si>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</si>
  <si>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</si>
  <si>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</si>
  <si>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</si>
  <si>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</si>
  <si>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</si>
  <si>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</si>
  <si>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</si>
  <si>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</si>
  <si>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</si>
  <si>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</si>
  <si>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</si>
  <si>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</si>
  <si>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</si>
  <si>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</si>
  <si>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</si>
  <si>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</si>
  <si>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</si>
  <si>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</si>
  <si>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</si>
  <si>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</si>
  <si>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</si>
  <si>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</si>
  <si>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</si>
  <si>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</si>
  <si>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</si>
  <si>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</si>
  <si>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</si>
  <si>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</si>
  <si>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</si>
  <si>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</si>
  <si>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</si>
  <si>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</si>
  <si>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</si>
  <si>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</si>
  <si>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</si>
  <si>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</si>
  <si>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</si>
  <si>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</si>
  <si>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</si>
  <si>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</si>
  <si>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</si>
  <si>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</si>
  <si>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</si>
  <si>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</si>
  <si>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</si>
  <si>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</si>
  <si>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</si>
  <si>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</si>
  <si>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</si>
  <si>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</si>
  <si>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</si>
  <si>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</si>
  <si>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</si>
  <si>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</si>
  <si>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</si>
  <si>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</si>
  <si>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</si>
  <si>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</si>
  <si>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</si>
  <si>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</si>
  <si>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</si>
  <si>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</si>
  <si>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</si>
  <si>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</si>
  <si>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</si>
  <si>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</si>
  <si>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</si>
  <si>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</si>
  <si>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</si>
  <si>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</si>
  <si>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</si>
  <si>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</si>
  <si>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</si>
  <si>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</si>
  <si>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</si>
  <si>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</si>
  <si>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</si>
  <si>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</si>
  <si>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</si>
  <si>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</si>
  <si>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</si>
  <si>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</si>
  <si>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</si>
  <si>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</si>
  <si>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</si>
  <si>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</si>
  <si>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</si>
  <si>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</si>
  <si>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</si>
  <si>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</si>
  <si>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</si>
  <si>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</si>
  <si>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</si>
  <si>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</si>
  <si>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</si>
  <si>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</si>
  <si>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</si>
  <si>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</si>
  <si>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</si>
  <si>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</si>
  <si>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</si>
  <si>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</si>
  <si>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</si>
  <si>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</si>
  <si>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</si>
  <si>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</si>
  <si>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</si>
  <si>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</si>
  <si>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</si>
  <si>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</si>
  <si>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</si>
  <si>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</si>
  <si>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</si>
  <si>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</si>
  <si>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</si>
  <si>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</si>
  <si>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</si>
  <si>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</si>
  <si>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</si>
  <si>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</si>
  <si>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</si>
  <si>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</si>
  <si>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</si>
  <si>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</si>
  <si>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</si>
  <si>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</si>
  <si>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</si>
  <si>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</si>
  <si>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</si>
  <si>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</si>
  <si>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</si>
  <si>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</si>
  <si>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</si>
  <si>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</si>
  <si>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</si>
  <si>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</si>
  <si>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</si>
  <si>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</si>
  <si>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</si>
  <si>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</si>
  <si>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</si>
  <si>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</si>
  <si>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</si>
  <si>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</si>
  <si>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</si>
  <si>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</si>
  <si>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</si>
  <si>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</si>
  <si>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</si>
  <si>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</si>
  <si>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</si>
  <si>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</si>
  <si>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</si>
  <si>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</si>
  <si>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</si>
  <si>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</si>
  <si>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</si>
  <si>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</si>
  <si>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</si>
  <si>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</si>
  <si>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</si>
  <si>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</si>
  <si>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</si>
  <si>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</si>
  <si>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</si>
  <si>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</si>
  <si>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</si>
  <si>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</si>
  <si>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</si>
  <si>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</si>
  <si>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</si>
  <si>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</si>
  <si>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</si>
  <si>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</si>
  <si>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</si>
  <si>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</si>
  <si>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</si>
  <si>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</si>
  <si>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</si>
  <si>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</si>
  <si>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</si>
  <si>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</si>
  <si>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</si>
  <si>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</si>
  <si>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</si>
  <si>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</si>
  <si>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</si>
  <si>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</si>
  <si>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</si>
  <si>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</si>
  <si>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</si>
  <si>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</si>
  <si>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</si>
  <si>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</si>
  <si>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</si>
  <si>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</si>
  <si>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</si>
  <si>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</si>
  <si>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</si>
  <si>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</si>
  <si>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</si>
  <si>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</si>
  <si>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</si>
  <si>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</si>
  <si>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</si>
  <si>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</si>
  <si>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</si>
  <si>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</si>
  <si>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</si>
  <si>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</si>
  <si>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</si>
  <si>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</si>
  <si>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</si>
  <si>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</si>
  <si>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</si>
  <si>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</si>
  <si>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</si>
  <si>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</si>
  <si>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</si>
  <si>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</si>
  <si>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</si>
  <si>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</si>
  <si>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</si>
  <si>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</si>
  <si>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</si>
  <si>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</si>
  <si>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</si>
  <si>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</si>
  <si>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</si>
  <si>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</si>
  <si>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</si>
  <si>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</si>
  <si>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</si>
  <si>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</si>
  <si>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</si>
  <si>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</si>
  <si>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</si>
  <si>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</si>
  <si>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</si>
  <si>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</si>
  <si>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</si>
  <si>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</si>
  <si>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</si>
  <si>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</si>
  <si>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</si>
  <si>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</si>
  <si>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</si>
  <si>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</si>
  <si>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</si>
  <si>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</si>
  <si>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</si>
  <si>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</si>
  <si>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</si>
  <si>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</si>
  <si>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</si>
  <si>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</si>
  <si>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</si>
  <si>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</si>
  <si>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</si>
  <si>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</si>
  <si>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</si>
  <si>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</si>
  <si>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</si>
  <si>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</si>
  <si>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</si>
  <si>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</si>
  <si>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</si>
  <si>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</si>
  <si>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</si>
  <si>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</si>
  <si>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</si>
  <si>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</si>
  <si>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</si>
  <si>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</si>
  <si>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</si>
  <si>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</si>
  <si>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</si>
  <si>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</si>
  <si>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</si>
  <si>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</si>
  <si>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</si>
  <si>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</si>
  <si>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</si>
  <si>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</si>
  <si>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</si>
  <si>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</si>
  <si>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</si>
  <si>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</si>
  <si>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</si>
  <si>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</si>
  <si>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</si>
  <si>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</si>
  <si>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</si>
  <si>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</si>
  <si>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</si>
  <si>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</si>
  <si>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</si>
  <si>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</si>
  <si>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</si>
  <si>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</si>
  <si>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</si>
  <si>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</si>
  <si>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</si>
  <si>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</si>
  <si>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</si>
  <si>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</si>
  <si>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</si>
  <si>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</si>
  <si>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</si>
  <si>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</si>
  <si>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</si>
  <si>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</si>
  <si>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</si>
  <si>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</si>
  <si>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</si>
  <si>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</si>
  <si>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</si>
  <si>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</si>
  <si>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</si>
  <si>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</si>
  <si>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</si>
  <si>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</si>
  <si>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</si>
  <si>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</si>
  <si>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</si>
  <si>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</si>
  <si>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</si>
  <si>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</si>
  <si>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</si>
  <si>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</si>
  <si>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</si>
  <si>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</si>
  <si>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</si>
  <si>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</si>
  <si>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</si>
  <si>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</si>
  <si>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</si>
  <si>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</si>
  <si>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</si>
  <si>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</si>
  <si>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</si>
  <si>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</si>
  <si>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</si>
  <si>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</si>
  <si>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</si>
  <si>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</si>
  <si>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</si>
  <si>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</si>
  <si>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</si>
  <si>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</si>
  <si>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</si>
  <si>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</si>
  <si>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</si>
  <si>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</si>
  <si>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</si>
  <si>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</si>
  <si>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</si>
  <si>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</si>
  <si>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</si>
  <si>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</si>
  <si>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</si>
  <si>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</si>
  <si>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</si>
  <si>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</si>
  <si>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</si>
  <si>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</si>
  <si>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</si>
  <si>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</si>
  <si>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</si>
  <si>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</si>
  <si>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</si>
  <si>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</si>
  <si>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</si>
  <si>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</si>
  <si>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</si>
  <si>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</si>
  <si>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</si>
  <si>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</si>
  <si>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</si>
  <si>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</si>
  <si>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</si>
  <si>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</si>
  <si>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</si>
  <si>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</si>
  <si>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</si>
  <si>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</si>
  <si>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</si>
  <si>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</si>
  <si>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</si>
  <si>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</si>
  <si>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</si>
  <si>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</si>
  <si>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</si>
  <si>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</si>
  <si>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</si>
  <si>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</si>
  <si>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</si>
  <si>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</si>
  <si>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</si>
  <si>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</si>
  <si>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</si>
  <si>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</si>
  <si>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</si>
  <si>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</si>
  <si>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</si>
  <si>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</si>
  <si>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</si>
  <si>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</si>
  <si>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</si>
  <si>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</si>
  <si>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</si>
  <si>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</si>
  <si>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</si>
  <si>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</si>
  <si>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</si>
  <si>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</si>
  <si>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</si>
  <si>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</si>
  <si>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</si>
  <si>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</si>
  <si>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</si>
  <si>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</si>
  <si>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</si>
  <si>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</si>
  <si>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</si>
  <si>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</si>
  <si>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</si>
  <si>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</si>
  <si>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</si>
  <si>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</si>
  <si>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</si>
  <si>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</si>
  <si>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</si>
  <si>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</si>
  <si>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</si>
  <si>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</si>
  <si>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</si>
  <si>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</si>
  <si>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</si>
  <si>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</si>
  <si>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</si>
  <si>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</si>
  <si>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</si>
  <si>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</si>
  <si>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</si>
  <si>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</si>
  <si>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</si>
  <si>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</si>
  <si>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</si>
  <si>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</si>
  <si>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</si>
  <si>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</si>
  <si>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</si>
  <si>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</si>
  <si>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</si>
  <si>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</si>
  <si>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</si>
  <si>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</si>
  <si>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</si>
  <si>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</si>
  <si>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</si>
  <si>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</si>
  <si>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</si>
  <si>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</si>
  <si>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</si>
  <si>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</si>
  <si>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</si>
  <si>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</si>
  <si>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</si>
  <si>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</si>
  <si>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</si>
  <si>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</si>
  <si>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</si>
  <si>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</si>
  <si>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</si>
  <si>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</si>
  <si>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</si>
  <si>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</si>
  <si>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</si>
  <si>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</si>
  <si>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</si>
  <si>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</si>
  <si>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</si>
  <si>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</si>
  <si>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</si>
  <si>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</si>
  <si>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</si>
  <si>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</si>
  <si>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</si>
  <si>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</si>
  <si>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</si>
  <si>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</si>
  <si>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</si>
  <si>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</si>
  <si>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</si>
  <si>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</si>
  <si>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</si>
  <si>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</si>
  <si>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</si>
  <si>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</si>
  <si>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</si>
  <si>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</si>
  <si>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</si>
  <si>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</si>
  <si>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</si>
  <si>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</si>
  <si>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</si>
  <si>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</si>
  <si>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</si>
  <si>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</si>
  <si>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</si>
  <si>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</si>
  <si>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</si>
  <si>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</si>
  <si>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</si>
  <si>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</si>
  <si>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</si>
  <si>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</si>
  <si>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</si>
  <si>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</si>
  <si>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</si>
  <si>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</si>
  <si>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</si>
  <si>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</si>
  <si>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</si>
  <si>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</si>
  <si>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</si>
  <si>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</si>
  <si>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</si>
  <si>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</si>
  <si>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</si>
  <si>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</si>
  <si>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</si>
  <si>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</si>
  <si>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</si>
  <si>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</si>
  <si>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</si>
  <si>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</si>
  <si>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</si>
  <si>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</si>
  <si>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</si>
  <si>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</si>
  <si>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</si>
  <si>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</si>
  <si>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</si>
  <si>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</si>
  <si>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</si>
  <si>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</si>
  <si>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</si>
  <si>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</si>
  <si>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</si>
  <si>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</si>
  <si>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</si>
  <si>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</si>
  <si>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</si>
  <si>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</si>
  <si>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</si>
  <si>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</si>
  <si>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</si>
  <si>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</si>
  <si>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</si>
  <si>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</si>
  <si>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</si>
  <si>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</si>
  <si>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</si>
  <si>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</si>
  <si>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</si>
  <si>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</si>
  <si>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</si>
  <si>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</si>
  <si>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</si>
  <si>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</si>
  <si>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</si>
  <si>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</si>
  <si>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</si>
  <si>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</si>
  <si>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</si>
  <si>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</si>
  <si>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</si>
  <si>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</si>
  <si>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</si>
  <si>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</si>
  <si>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</si>
  <si>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</si>
  <si>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</si>
  <si>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</si>
  <si>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</si>
  <si>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</si>
  <si>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</si>
  <si>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</si>
  <si>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</si>
  <si>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</si>
  <si>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</si>
  <si>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</si>
  <si>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</si>
  <si>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</si>
  <si>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</si>
  <si>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</si>
  <si>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</si>
  <si>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</si>
  <si>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</si>
  <si>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</si>
  <si>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</si>
  <si>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</si>
  <si>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</si>
  <si>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</si>
  <si>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</si>
  <si>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</si>
  <si>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</si>
  <si>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</si>
  <si>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</si>
  <si>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</si>
  <si>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</si>
  <si>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</si>
  <si>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</si>
  <si>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</si>
  <si>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</si>
  <si>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</si>
  <si>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</si>
  <si>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</si>
  <si>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</si>
  <si>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</si>
  <si>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</si>
  <si>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</si>
  <si>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</si>
  <si>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</si>
  <si>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</si>
  <si>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</si>
  <si>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</si>
  <si>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</si>
  <si>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</si>
  <si>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</si>
  <si>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</si>
  <si>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</si>
  <si>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</si>
  <si>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</si>
  <si>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</si>
  <si>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</si>
  <si>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</si>
  <si>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</si>
  <si>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</si>
  <si>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</si>
  <si>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</si>
  <si>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</si>
  <si>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</si>
  <si>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</si>
  <si>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</si>
  <si>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</si>
  <si>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</si>
  <si>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</si>
  <si>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</si>
  <si>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</si>
  <si>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</si>
  <si>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</si>
  <si>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</si>
  <si>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</si>
  <si>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</si>
  <si>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</si>
  <si>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</si>
  <si>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</si>
  <si>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</si>
  <si>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</si>
  <si>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</si>
  <si>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</si>
  <si>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</si>
  <si>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</si>
  <si>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</si>
  <si>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</si>
  <si>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</si>
  <si>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</si>
  <si>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</si>
  <si>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</si>
  <si>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</si>
  <si>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</si>
  <si>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</si>
  <si>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</si>
  <si>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</si>
  <si>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</si>
  <si>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</si>
  <si>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</si>
  <si>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</si>
  <si>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</si>
  <si>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</si>
  <si>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</si>
  <si>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</si>
  <si>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</si>
  <si>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</si>
  <si>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</si>
  <si>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</si>
  <si>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</si>
  <si>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</si>
  <si>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</si>
  <si>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</si>
  <si>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</si>
  <si>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</si>
  <si>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</si>
  <si>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</si>
  <si>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</si>
  <si>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</si>
  <si>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</si>
  <si>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</si>
  <si>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</si>
  <si>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</si>
  <si>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</si>
  <si>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</si>
  <si>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</si>
  <si>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</si>
  <si>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</si>
  <si>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</si>
  <si>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</si>
  <si>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</si>
  <si>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</si>
  <si>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</si>
  <si>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</si>
  <si>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</si>
  <si>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</si>
  <si>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</si>
  <si>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</si>
  <si>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</si>
  <si>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</si>
  <si>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</si>
  <si>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</si>
  <si>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</si>
  <si>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</si>
  <si>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</si>
  <si>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</si>
  <si>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</si>
  <si>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</si>
  <si>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</si>
  <si>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</si>
  <si>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</si>
  <si>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</si>
  <si>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</si>
  <si>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</si>
  <si>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</si>
  <si>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</si>
  <si>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</si>
  <si>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</si>
  <si>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</si>
  <si>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</si>
  <si>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</si>
  <si>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</si>
  <si>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</si>
  <si>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</si>
  <si>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</si>
  <si>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</si>
  <si>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</si>
  <si>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</si>
  <si>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</si>
  <si>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</si>
  <si>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</si>
  <si>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</si>
  <si>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</si>
  <si>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</si>
  <si>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</si>
  <si>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</si>
  <si>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</si>
  <si>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</si>
  <si>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</si>
  <si>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</si>
  <si>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</si>
  <si>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</si>
  <si>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</si>
  <si>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</si>
  <si>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</si>
  <si>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</si>
  <si>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</si>
  <si>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</si>
  <si>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</si>
  <si>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</si>
  <si>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</si>
  <si>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</si>
  <si>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</si>
  <si>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</si>
  <si>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</si>
  <si>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</si>
  <si>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</si>
  <si>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</si>
  <si>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</si>
  <si>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</si>
  <si>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</si>
  <si>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</si>
  <si>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</si>
  <si>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</si>
  <si>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</si>
  <si>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</si>
  <si>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</si>
  <si>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</si>
  <si>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</si>
  <si>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</si>
  <si>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</si>
  <si>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</si>
  <si>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</si>
  <si>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</si>
  <si>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</si>
  <si>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</si>
  <si>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</si>
  <si>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</si>
  <si>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</si>
  <si>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</si>
  <si>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</si>
  <si>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</si>
  <si>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</si>
  <si>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</si>
  <si>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</si>
  <si>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</si>
  <si>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</si>
  <si>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</si>
  <si>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</si>
  <si>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</si>
  <si>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</si>
  <si>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</si>
  <si>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</si>
  <si>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</si>
  <si>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</si>
  <si>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</si>
  <si>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</si>
  <si>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</si>
  <si>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</si>
  <si>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</si>
  <si>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</si>
  <si>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</si>
  <si>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</si>
  <si>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</si>
  <si>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</si>
  <si>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</si>
  <si>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</si>
  <si>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</si>
  <si>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</si>
  <si>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</si>
  <si>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</si>
  <si>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</si>
  <si>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</si>
  <si>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</si>
  <si>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</si>
  <si>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</si>
  <si>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</si>
  <si>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</si>
  <si>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</si>
  <si>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</si>
  <si>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</si>
  <si>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</si>
  <si>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</si>
  <si>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</si>
  <si>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</si>
  <si>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</si>
  <si>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</si>
  <si>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</si>
  <si>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</si>
  <si>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</si>
  <si>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</si>
  <si>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</si>
  <si>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</si>
  <si>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</si>
  <si>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</si>
  <si>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</si>
  <si>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</si>
  <si>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</si>
  <si>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</si>
  <si>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</si>
  <si>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</si>
  <si>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</si>
  <si>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</si>
  <si>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</si>
  <si>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</si>
  <si>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</si>
  <si>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</si>
  <si>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</si>
  <si>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</si>
  <si>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</si>
  <si>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</si>
  <si>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</si>
  <si>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</si>
  <si>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</si>
  <si>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</si>
  <si>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</si>
  <si>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</si>
  <si>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</si>
  <si>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</si>
  <si>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</si>
  <si>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</si>
  <si>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</si>
  <si>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</si>
  <si>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</si>
  <si>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</si>
  <si>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</si>
  <si>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</si>
  <si>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</si>
  <si>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</si>
  <si>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</si>
  <si>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</si>
  <si>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</si>
  <si>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</si>
  <si>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</si>
  <si>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</si>
  <si>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</si>
  <si>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</si>
  <si>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</si>
  <si>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</si>
  <si>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</si>
  <si>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</si>
  <si>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</si>
  <si>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</si>
  <si>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</si>
  <si>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</si>
  <si>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</si>
  <si>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</si>
  <si>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</si>
  <si>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</si>
  <si>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</si>
  <si>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</si>
  <si>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</si>
  <si>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</si>
  <si>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</si>
  <si>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</si>
  <si>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</si>
  <si>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</si>
  <si>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</si>
  <si>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</si>
  <si>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</si>
  <si>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</si>
  <si>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</si>
  <si>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</si>
  <si>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</si>
  <si>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</si>
  <si>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</si>
  <si>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</si>
  <si>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</si>
  <si>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</si>
  <si>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</si>
  <si>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</si>
  <si>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</si>
  <si>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</si>
  <si>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</si>
  <si>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</si>
  <si>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</si>
  <si>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</si>
  <si>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</si>
  <si>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</si>
  <si>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</si>
  <si>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</si>
  <si>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</si>
  <si>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</si>
  <si>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</si>
  <si>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</si>
  <si>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</si>
  <si>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</si>
  <si>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</si>
  <si>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</si>
  <si>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</si>
  <si>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</si>
  <si>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</si>
  <si>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</si>
  <si>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</si>
  <si>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</si>
  <si>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</si>
  <si>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</si>
  <si>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</si>
  <si>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</si>
  <si>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</si>
  <si>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</si>
  <si>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</si>
  <si>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</si>
  <si>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</si>
  <si>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</si>
  <si>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</si>
  <si>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</si>
  <si>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</si>
  <si>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</si>
  <si>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</si>
  <si>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</si>
  <si>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</si>
  <si>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</si>
  <si>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</si>
  <si>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</si>
  <si>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</si>
  <si>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</si>
  <si>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</si>
  <si>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</si>
  <si>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</si>
  <si>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</si>
  <si>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</si>
  <si>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</si>
  <si>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</si>
  <si>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</si>
  <si>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</si>
  <si>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</si>
  <si>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</si>
  <si>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</si>
  <si>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</si>
  <si>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</si>
  <si>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</si>
  <si>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</si>
  <si>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</si>
  <si>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</si>
  <si>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</si>
  <si>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</si>
  <si>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</si>
  <si>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</si>
  <si>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</si>
  <si>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</si>
  <si>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</si>
  <si>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</si>
  <si>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</si>
  <si>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</si>
  <si>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</si>
  <si>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</si>
  <si>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</si>
  <si>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</si>
  <si>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</si>
  <si>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</si>
  <si>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</si>
  <si>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</si>
  <si>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</si>
  <si>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</si>
  <si>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</si>
  <si>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</si>
  <si>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</si>
  <si>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</si>
  <si>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</si>
  <si>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</si>
  <si>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</si>
  <si>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</si>
  <si>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</si>
  <si>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</si>
  <si>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</si>
  <si>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</si>
  <si>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</si>
  <si>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</si>
  <si>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</si>
  <si>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</si>
  <si>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</si>
  <si>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</si>
  <si>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</si>
  <si>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</si>
  <si>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</si>
  <si>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</si>
  <si>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</si>
  <si>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</si>
  <si>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</si>
  <si>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</si>
  <si>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</si>
  <si>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</si>
  <si>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</si>
  <si>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</si>
  <si>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</si>
  <si>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</si>
  <si>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</si>
  <si>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</si>
  <si>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</si>
  <si>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</si>
  <si>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</si>
  <si>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</si>
  <si>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</si>
  <si>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</si>
  <si>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</si>
  <si>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</si>
  <si>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</si>
  <si>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</si>
  <si>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</si>
  <si>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</si>
  <si>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</si>
  <si>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</si>
  <si>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</si>
  <si>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</si>
  <si>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</si>
  <si>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</si>
  <si>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</si>
  <si>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</si>
  <si>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</si>
  <si>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</si>
  <si>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</si>
  <si>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</si>
  <si>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</si>
  <si>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</si>
  <si>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</si>
  <si>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</si>
  <si>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</si>
  <si>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</si>
  <si>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</si>
  <si>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</si>
  <si>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</si>
  <si>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</si>
  <si>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</si>
  <si>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</si>
  <si>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</si>
  <si>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</si>
  <si>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</si>
  <si>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</si>
  <si>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</si>
  <si>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</si>
  <si>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</si>
  <si>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</si>
  <si>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</si>
  <si>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</si>
  <si>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</si>
  <si>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</si>
  <si>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</si>
  <si>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</si>
  <si>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</si>
  <si>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</si>
  <si>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</si>
  <si>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</si>
  <si>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</si>
  <si>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</si>
  <si>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</si>
  <si>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</si>
  <si>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</si>
  <si>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</si>
  <si>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</si>
  <si>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</si>
  <si>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</si>
  <si>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</si>
  <si>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</si>
  <si>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</si>
  <si>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</si>
  <si>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</si>
  <si>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</si>
  <si>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</si>
  <si>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</si>
  <si>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</si>
  <si>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</si>
  <si>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</si>
  <si>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</si>
  <si>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</si>
  <si>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</si>
  <si>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</si>
  <si>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</si>
  <si>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</si>
  <si>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</si>
  <si>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</si>
  <si>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</si>
  <si>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</si>
  <si>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</si>
  <si>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</si>
  <si>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</si>
  <si>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</si>
  <si>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</si>
  <si>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</si>
  <si>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</si>
  <si>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</si>
  <si>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</si>
  <si>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</si>
  <si>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</si>
  <si>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</si>
  <si>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</si>
  <si>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</si>
  <si>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</si>
  <si>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</si>
  <si>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</si>
  <si>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</si>
  <si>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</si>
  <si>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</si>
  <si>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</si>
  <si>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</si>
  <si>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</si>
  <si>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</si>
  <si>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</si>
  <si>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</si>
  <si>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</si>
  <si>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</si>
  <si>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</si>
  <si>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</si>
  <si>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</si>
  <si>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</si>
  <si>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</si>
  <si>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</si>
  <si>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</si>
  <si>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</si>
  <si>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</si>
  <si>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</si>
  <si>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</si>
  <si>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</si>
  <si>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</si>
  <si>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</si>
  <si>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</si>
  <si>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</si>
  <si>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</si>
  <si>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</si>
  <si>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</si>
  <si>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</si>
  <si>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</si>
  <si>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</si>
  <si>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</si>
  <si>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</si>
  <si>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</si>
  <si>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</si>
  <si>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</si>
  <si>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</si>
  <si>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</si>
  <si>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</si>
  <si>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</si>
  <si>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</si>
  <si>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</si>
  <si>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</si>
  <si>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</si>
  <si>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</si>
  <si>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</si>
  <si>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</si>
  <si>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</si>
  <si>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</si>
  <si>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</si>
  <si>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</si>
  <si>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</si>
  <si>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</si>
  <si>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</si>
  <si>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</si>
  <si>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</si>
  <si>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</si>
  <si>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</si>
  <si>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</si>
  <si>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</si>
  <si>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</si>
  <si>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</si>
  <si>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</si>
  <si>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</si>
  <si>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</si>
  <si>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</si>
  <si>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</si>
  <si>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</si>
  <si>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</si>
  <si>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</si>
  <si>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</si>
  <si>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</si>
  <si>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</si>
  <si>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</si>
  <si>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</si>
  <si>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</si>
  <si>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</si>
  <si>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</si>
  <si>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</si>
  <si>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</si>
  <si>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</si>
  <si>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</si>
  <si>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</si>
  <si>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</si>
  <si>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</si>
  <si>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</si>
  <si>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</si>
  <si>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</si>
  <si>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</si>
  <si>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</si>
  <si>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</si>
  <si>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</si>
  <si>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</si>
  <si>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</si>
  <si>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</si>
  <si>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</si>
  <si>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</si>
  <si>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</si>
  <si>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</si>
  <si>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</si>
  <si>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</si>
  <si>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</si>
  <si>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</si>
  <si>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</si>
  <si>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</si>
  <si>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</si>
  <si>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</si>
  <si>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</si>
  <si>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</si>
  <si>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</si>
  <si>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</si>
  <si>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</si>
  <si>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</si>
  <si>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</si>
  <si>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</si>
  <si>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</si>
  <si>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</si>
  <si>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</si>
  <si>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</si>
  <si>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</si>
  <si>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</si>
  <si>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</si>
  <si>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</si>
  <si>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</si>
  <si>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</si>
  <si>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</si>
  <si>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</si>
  <si>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</si>
  <si>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</si>
  <si>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</si>
  <si>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</si>
  <si>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</si>
  <si>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</si>
  <si>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</si>
  <si>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</si>
  <si>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</si>
  <si>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</si>
  <si>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</si>
  <si>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</si>
  <si>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</si>
  <si>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</si>
  <si>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</si>
  <si>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</si>
  <si>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</si>
  <si>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</si>
  <si>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</si>
  <si>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</si>
  <si>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</si>
  <si>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</si>
  <si>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</si>
  <si>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</si>
  <si>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</si>
  <si>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</si>
  <si>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</si>
  <si>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</si>
  <si>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</si>
  <si>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</si>
  <si>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</si>
  <si>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</si>
  <si>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</si>
  <si>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</si>
  <si>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</si>
  <si>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</si>
  <si>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</si>
  <si>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</si>
  <si>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</si>
  <si>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</si>
  <si>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</si>
  <si>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</si>
  <si>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</si>
  <si>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</si>
  <si>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</si>
  <si>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</si>
  <si>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</si>
  <si>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</si>
  <si>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</si>
  <si>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</si>
  <si>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</si>
  <si>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</si>
  <si>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</si>
  <si>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</si>
  <si>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</si>
  <si>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</si>
  <si>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</si>
  <si>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</si>
  <si>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</si>
  <si>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</si>
  <si>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</si>
  <si>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</si>
  <si>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</si>
  <si>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</si>
  <si>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</si>
  <si>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</si>
  <si>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</si>
  <si>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</si>
  <si>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</si>
  <si>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</si>
  <si>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</si>
  <si>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</si>
  <si>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</si>
  <si>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</si>
  <si>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</si>
  <si>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</si>
  <si>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</si>
  <si>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</si>
  <si>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</si>
  <si>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</si>
  <si>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</si>
  <si>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</si>
  <si>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</si>
  <si>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</si>
  <si>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</si>
  <si>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</si>
  <si>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</si>
  <si>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</si>
  <si>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</si>
  <si>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</si>
  <si>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</si>
  <si>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</si>
  <si>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</si>
  <si>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</si>
  <si>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</si>
  <si>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</si>
  <si>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</si>
  <si>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</si>
  <si>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</si>
  <si>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</si>
  <si>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</si>
  <si>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</si>
  <si>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</si>
  <si>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</si>
  <si>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</si>
  <si>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</si>
  <si>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</si>
  <si>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</si>
  <si>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</si>
  <si>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</si>
  <si>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</si>
  <si>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</si>
  <si>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</si>
  <si>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</si>
  <si>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</si>
  <si>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</si>
  <si>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</si>
  <si>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</si>
  <si>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</si>
  <si>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</si>
  <si>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</si>
  <si>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</si>
  <si>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</si>
  <si>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</si>
  <si>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</si>
  <si>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</si>
  <si>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</si>
  <si>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</si>
  <si>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</si>
  <si>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</si>
  <si>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</si>
  <si>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</si>
  <si>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</si>
  <si>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</si>
  <si>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</si>
  <si>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</si>
  <si>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</si>
  <si>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</si>
  <si>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</si>
  <si>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</si>
  <si>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</si>
  <si>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</si>
  <si>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</si>
  <si>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</si>
  <si>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</si>
  <si>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</si>
  <si>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</si>
  <si>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</si>
  <si>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</si>
  <si>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</si>
  <si>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</si>
  <si>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</si>
  <si>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</si>
  <si>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</si>
  <si>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</si>
  <si>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</si>
  <si>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</si>
  <si>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</si>
  <si>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</si>
  <si>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</si>
  <si>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</si>
  <si>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</si>
  <si>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</si>
  <si>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</si>
  <si>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</si>
  <si>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</si>
  <si>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</si>
  <si>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</si>
  <si>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</si>
  <si>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</si>
  <si>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</si>
  <si>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</si>
  <si>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</si>
  <si>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</si>
  <si>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</si>
  <si>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</si>
  <si>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</si>
  <si>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</si>
  <si>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</si>
  <si>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</si>
  <si>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</si>
  <si>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</si>
  <si>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</si>
  <si>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</si>
  <si>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</si>
  <si>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</si>
  <si>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</si>
  <si>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</si>
  <si>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</si>
  <si>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</si>
  <si>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</si>
  <si>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</si>
  <si>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</si>
  <si>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</si>
  <si>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</si>
  <si>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</si>
  <si>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</si>
  <si>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</si>
  <si>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</si>
  <si>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</si>
  <si>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</si>
  <si>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</si>
  <si>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</si>
  <si>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</si>
  <si>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</si>
  <si>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</si>
  <si>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</si>
  <si>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</si>
  <si>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</si>
  <si>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</si>
  <si>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</si>
  <si>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</si>
  <si>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</si>
  <si>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</si>
  <si>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</si>
  <si>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</si>
  <si>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</si>
  <si>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</si>
  <si>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</si>
  <si>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</si>
  <si>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</si>
  <si>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</si>
  <si>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</si>
  <si>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</si>
  <si>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</si>
  <si>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</si>
  <si>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</si>
  <si>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</si>
  <si>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</si>
  <si>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</si>
  <si>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</si>
  <si>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</si>
  <si>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</si>
  <si>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</si>
  <si>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</si>
  <si>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</si>
  <si>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</si>
  <si>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</si>
  <si>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</si>
  <si>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</si>
  <si>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</si>
  <si>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</si>
  <si>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</si>
  <si>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</si>
  <si>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</si>
  <si>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</si>
  <si>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</si>
  <si>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</si>
  <si>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</si>
  <si>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</si>
  <si>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</si>
  <si>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</si>
  <si>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</si>
  <si>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</si>
  <si>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</si>
  <si>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</si>
  <si>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</si>
  <si>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</si>
  <si>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</si>
  <si>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</si>
  <si>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</si>
  <si>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</si>
  <si>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</si>
  <si>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</si>
  <si>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</si>
  <si>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</si>
  <si>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</si>
  <si>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</si>
  <si>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</si>
  <si>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</si>
  <si>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</si>
  <si>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</si>
  <si>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</si>
  <si>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</si>
  <si>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</si>
  <si>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</si>
  <si>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</si>
  <si>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</si>
  <si>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</si>
  <si>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</si>
  <si>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</si>
  <si>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</si>
  <si>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</si>
  <si>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</si>
  <si>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</si>
  <si>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</si>
  <si>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</si>
  <si>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</si>
  <si>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</si>
  <si>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</si>
  <si>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</si>
  <si>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</si>
  <si>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</si>
  <si>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</si>
  <si>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</si>
  <si>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</si>
  <si>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</si>
  <si>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</si>
  <si>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</si>
  <si>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</si>
  <si>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</si>
  <si>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</si>
  <si>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</si>
  <si>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</si>
  <si>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</si>
  <si>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</si>
  <si>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</si>
  <si>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</si>
  <si>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</si>
  <si>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</si>
  <si>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</si>
  <si>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</si>
  <si>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</si>
  <si>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</si>
  <si>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</si>
  <si>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</si>
  <si>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</si>
  <si>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</si>
  <si>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</si>
  <si>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</si>
  <si>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</si>
  <si>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</si>
  <si>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</si>
  <si>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</si>
  <si>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</si>
  <si>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</si>
  <si>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</si>
  <si>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</si>
  <si>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</si>
  <si>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</si>
  <si>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</si>
  <si>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</si>
  <si>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</si>
  <si>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</si>
  <si>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</si>
  <si>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</si>
  <si>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</si>
  <si>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</si>
  <si>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</si>
  <si>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</si>
  <si>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</si>
  <si>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</si>
  <si>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</si>
  <si>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</si>
  <si>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</si>
  <si>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</si>
  <si>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</si>
  <si>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</si>
  <si>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</si>
  <si>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</si>
  <si>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</si>
  <si>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</si>
  <si>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</si>
  <si>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</si>
  <si>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</si>
  <si>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</si>
  <si>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</si>
  <si>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</si>
  <si>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</si>
  <si>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</si>
  <si>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</si>
  <si>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</si>
  <si>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</si>
  <si>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</si>
  <si>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</si>
  <si>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</si>
  <si>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</si>
  <si>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</si>
  <si>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</si>
  <si>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</si>
  <si>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</si>
  <si>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</si>
  <si>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</si>
  <si>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</si>
  <si>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</si>
  <si>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</si>
  <si>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</si>
  <si>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</si>
  <si>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</si>
  <si>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</si>
  <si>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</si>
  <si>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</si>
  <si>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</si>
  <si>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</si>
  <si>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</si>
  <si>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</si>
  <si>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</si>
  <si>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</si>
  <si>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</si>
  <si>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</si>
  <si>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</si>
  <si>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</si>
  <si>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</si>
  <si>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</si>
  <si>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</si>
  <si>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</si>
  <si>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</si>
  <si>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</si>
  <si>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</si>
  <si>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</si>
  <si>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</si>
  <si>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</si>
  <si>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</si>
  <si>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</si>
  <si>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</si>
  <si>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</si>
  <si>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</si>
  <si>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</si>
  <si>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</si>
  <si>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</si>
  <si>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</si>
  <si>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</si>
  <si>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</si>
  <si>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</si>
  <si>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</si>
  <si>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</si>
  <si>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</si>
  <si>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</si>
  <si>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</si>
  <si>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</si>
  <si>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</si>
  <si>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</si>
  <si>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</si>
  <si>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</si>
  <si>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</si>
  <si>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</si>
  <si>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</si>
  <si>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</si>
  <si>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</si>
  <si>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</si>
  <si>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</si>
  <si>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</si>
  <si>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</si>
  <si>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</si>
  <si>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</si>
  <si>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</si>
  <si>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</si>
  <si>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</si>
  <si>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</si>
  <si>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</si>
  <si>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</si>
  <si>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</si>
  <si>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</si>
  <si>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</si>
  <si>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</si>
  <si>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</si>
  <si>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</si>
  <si>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</si>
  <si>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</si>
  <si>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</si>
  <si>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</si>
  <si>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</si>
  <si>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</si>
  <si>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</si>
  <si>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</si>
  <si>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</si>
  <si>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</si>
  <si>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</si>
  <si>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</si>
  <si>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</si>
  <si>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</si>
  <si>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</si>
  <si>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</si>
  <si>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</si>
  <si>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</si>
  <si>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</si>
  <si>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</si>
  <si>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</si>
  <si>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</si>
  <si>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</si>
  <si>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</si>
  <si>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</si>
  <si>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</si>
  <si>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</si>
  <si>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</si>
  <si>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</si>
  <si>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</si>
  <si>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</si>
  <si>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</si>
  <si>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</si>
  <si>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</si>
  <si>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</si>
  <si>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</si>
  <si>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</si>
  <si>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</si>
  <si>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</si>
  <si>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</si>
  <si>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</si>
  <si>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</si>
  <si>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</si>
  <si>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</si>
  <si>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</si>
  <si>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</si>
  <si>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</si>
  <si>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</si>
  <si>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</si>
  <si>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</si>
  <si>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</si>
  <si>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</si>
  <si>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</si>
  <si>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</si>
  <si>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</si>
  <si>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</si>
  <si>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</si>
  <si>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</si>
  <si>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</si>
  <si>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</si>
  <si>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</si>
  <si>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</si>
  <si>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</si>
  <si>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</si>
  <si>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</si>
  <si>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</si>
  <si>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</si>
  <si>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</si>
  <si>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</si>
  <si>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</si>
  <si>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</si>
  <si>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</si>
  <si>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</si>
  <si>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</si>
  <si>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</si>
  <si>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</si>
  <si>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</si>
  <si>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</si>
  <si>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</si>
  <si>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</si>
  <si>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</si>
  <si>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</si>
  <si>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</si>
  <si>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</si>
  <si>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</si>
  <si>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</si>
  <si>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</si>
  <si>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</si>
  <si>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</si>
  <si>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</si>
  <si>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</si>
  <si>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</si>
  <si>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</si>
  <si>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</si>
  <si>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</si>
  <si>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</si>
  <si>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</si>
  <si>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</si>
  <si>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</si>
  <si>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</si>
  <si>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</si>
  <si>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</si>
  <si>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</si>
  <si>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</si>
  <si>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</si>
  <si>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</si>
  <si>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</si>
  <si>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</si>
  <si>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</si>
  <si>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</si>
  <si>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</si>
  <si>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</si>
  <si>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</si>
  <si>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</si>
  <si>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</si>
  <si>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</si>
  <si>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</si>
  <si>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</si>
  <si>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</si>
  <si>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</si>
  <si>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</si>
  <si>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</si>
  <si>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</si>
  <si>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</si>
  <si>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</si>
  <si>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</si>
  <si>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</si>
  <si>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</si>
  <si>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</si>
  <si>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</si>
  <si>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</si>
  <si>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</si>
  <si>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</si>
  <si>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</si>
  <si>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</si>
  <si>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</si>
  <si>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</si>
  <si>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</si>
  <si>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</si>
  <si>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</si>
  <si>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</si>
  <si>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</si>
  <si>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</si>
  <si>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</si>
  <si>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</si>
  <si>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</si>
  <si>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</si>
  <si>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</si>
  <si>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</si>
  <si>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</si>
  <si>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</si>
  <si>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</si>
  <si>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</si>
  <si>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</si>
  <si>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</si>
  <si>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</si>
  <si>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</si>
  <si>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</si>
  <si>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</si>
  <si>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</si>
  <si>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</si>
  <si>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</si>
  <si>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</si>
  <si>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</si>
  <si>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</si>
  <si>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</si>
  <si>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</si>
  <si>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</si>
  <si>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</si>
  <si>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</si>
  <si>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</si>
  <si>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</si>
  <si>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</si>
  <si>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</si>
  <si>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</si>
  <si>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</si>
  <si>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</si>
  <si>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</si>
  <si>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</si>
  <si>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</si>
  <si>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</si>
  <si>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</si>
  <si>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</si>
  <si>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</si>
  <si>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</si>
  <si>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</si>
  <si>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</si>
  <si>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</si>
  <si>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</si>
  <si>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</si>
  <si>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</si>
  <si>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</si>
  <si>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</si>
  <si>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</si>
  <si>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</si>
  <si>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</si>
  <si>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</si>
  <si>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</si>
  <si>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</si>
  <si>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</si>
  <si>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</si>
  <si>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</si>
  <si>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</si>
  <si>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</si>
  <si>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</si>
  <si>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</si>
  <si>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</si>
  <si>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</si>
  <si>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</si>
  <si>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</si>
  <si>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</si>
  <si>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</si>
  <si>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</si>
  <si>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</si>
  <si>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</si>
  <si>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</si>
  <si>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</si>
  <si>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</si>
  <si>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</si>
  <si>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</si>
  <si>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</si>
  <si>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</si>
  <si>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</si>
  <si>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</si>
  <si>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</si>
  <si>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</si>
  <si>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</si>
  <si>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</si>
  <si>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</si>
  <si>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</si>
  <si>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</si>
  <si>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</si>
  <si>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</si>
  <si>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</si>
  <si>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</si>
  <si>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</si>
  <si>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</si>
  <si>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</si>
  <si>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</si>
  <si>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</si>
  <si>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</si>
  <si>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</si>
  <si>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</si>
  <si>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</si>
  <si>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</si>
  <si>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</si>
  <si>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</si>
  <si>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</si>
  <si>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</si>
  <si>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</si>
  <si>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</si>
  <si>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</si>
  <si>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</si>
  <si>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</si>
  <si>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</si>
  <si>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</si>
  <si>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</si>
  <si>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</si>
  <si>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</si>
  <si>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</si>
  <si>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</si>
  <si>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</si>
  <si>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</si>
  <si>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</si>
  <si>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</si>
  <si>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</si>
  <si>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</si>
  <si>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</si>
  <si>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</si>
  <si>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</si>
  <si>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</si>
  <si>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</si>
  <si>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</si>
  <si>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</si>
  <si>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</si>
  <si>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</si>
  <si>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</si>
  <si>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</si>
  <si>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</si>
  <si>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</si>
  <si>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</si>
  <si>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</si>
  <si>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</si>
  <si>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</si>
  <si>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</si>
  <si>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</si>
  <si>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</si>
  <si>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</si>
  <si>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</si>
  <si>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</si>
  <si>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</si>
  <si>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</si>
  <si>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</si>
  <si>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</si>
  <si>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</si>
  <si>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</si>
  <si>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</si>
  <si>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</si>
  <si>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</si>
  <si>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</si>
  <si>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</si>
  <si>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</si>
  <si>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</si>
  <si>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</si>
  <si>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</si>
  <si>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</si>
  <si>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</si>
  <si>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</si>
  <si>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</si>
  <si>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</si>
  <si>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</si>
  <si>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</si>
  <si>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</si>
  <si>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</si>
  <si>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</si>
  <si>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</si>
  <si>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</si>
  <si>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</si>
  <si>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</si>
  <si>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</si>
  <si>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</si>
  <si>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</si>
  <si>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</si>
  <si>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</si>
  <si>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</si>
  <si>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</si>
  <si>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</si>
  <si>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</si>
  <si>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</si>
  <si>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</si>
  <si>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</si>
  <si>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</si>
  <si>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</si>
  <si>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</si>
  <si>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</si>
  <si>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</si>
  <si>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</si>
  <si>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</si>
  <si>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</si>
  <si>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</si>
  <si>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</si>
  <si>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</si>
  <si>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</si>
  <si>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</si>
  <si>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</si>
  <si>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</si>
  <si>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</si>
  <si>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</si>
  <si>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</si>
  <si>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</si>
  <si>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</si>
  <si>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</si>
  <si>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</si>
  <si>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</si>
  <si>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</si>
  <si>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</si>
  <si>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</si>
  <si>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</si>
  <si>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</si>
  <si>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</si>
  <si>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</si>
  <si>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</si>
  <si>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</si>
  <si>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</si>
  <si>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</si>
  <si>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</si>
  <si>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</si>
  <si>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</si>
  <si>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</si>
  <si>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</si>
  <si>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</si>
  <si>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</si>
  <si>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</si>
  <si>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</si>
  <si>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</si>
  <si>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</si>
  <si>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</si>
  <si>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</si>
  <si>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</si>
  <si>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</si>
  <si>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</si>
  <si>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</si>
  <si>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</si>
  <si>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</si>
  <si>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</si>
  <si>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</si>
  <si>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</si>
  <si>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</si>
  <si>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</si>
  <si>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</si>
  <si>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</si>
  <si>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</si>
  <si>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</si>
  <si>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</si>
  <si>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</si>
  <si>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</si>
  <si>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</si>
  <si>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</si>
  <si>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</si>
  <si>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</si>
  <si>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</si>
  <si>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</si>
  <si>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</si>
  <si>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</si>
  <si>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</si>
  <si>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</si>
  <si>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</si>
  <si>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</si>
  <si>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</si>
  <si>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</si>
  <si>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</si>
  <si>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</si>
  <si>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</si>
  <si>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</si>
  <si>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</si>
  <si>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</si>
  <si>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</si>
  <si>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</si>
  <si>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</si>
  <si>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</si>
  <si>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</si>
  <si>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</si>
  <si>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</si>
  <si>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</si>
  <si>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</si>
  <si>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</si>
  <si>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</si>
  <si>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</si>
  <si>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</si>
  <si>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</si>
  <si>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</si>
  <si>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</si>
  <si>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</si>
  <si>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</si>
  <si>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</si>
  <si>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</si>
  <si>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</si>
  <si>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</si>
  <si>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</si>
  <si>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</si>
  <si>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</si>
  <si>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</si>
  <si>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</si>
  <si>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</si>
  <si>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</si>
  <si>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</si>
  <si>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</si>
  <si>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</si>
  <si>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</si>
  <si>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</si>
  <si>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</si>
  <si>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</si>
  <si>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</si>
  <si>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</si>
  <si>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</si>
  <si>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</si>
  <si>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</si>
  <si>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</si>
  <si>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</si>
  <si>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</si>
  <si>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</si>
  <si>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</si>
  <si>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</si>
  <si>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</si>
  <si>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</si>
  <si>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</si>
  <si>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</si>
  <si>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</si>
  <si>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</si>
  <si>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</si>
  <si>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</si>
  <si>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</si>
  <si>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</si>
  <si>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</si>
  <si>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</si>
  <si>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</si>
  <si>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</si>
  <si>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</si>
  <si>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</si>
  <si>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</si>
  <si>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</si>
  <si>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</si>
  <si>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</si>
  <si>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</si>
  <si>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</si>
  <si>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</si>
  <si>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</si>
  <si>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</si>
  <si>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</si>
  <si>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</si>
  <si>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</si>
  <si>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</si>
  <si>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</si>
  <si>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</si>
  <si>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</si>
  <si>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</si>
  <si>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</si>
  <si>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</si>
  <si>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</si>
  <si>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</si>
  <si>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</si>
  <si>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</si>
  <si>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</si>
  <si>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</si>
  <si>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</si>
  <si>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</si>
  <si>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</si>
  <si>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</si>
  <si>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</si>
  <si>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</si>
  <si>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</si>
  <si>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</si>
  <si>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</si>
  <si>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</si>
  <si>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</si>
  <si>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</si>
  <si>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</si>
  <si>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</si>
  <si>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</si>
  <si>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</si>
  <si>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</si>
  <si>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</si>
  <si>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</si>
  <si>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</si>
  <si>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</si>
  <si>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</si>
  <si>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</si>
  <si>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</si>
  <si>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</si>
  <si>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</si>
  <si>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</si>
  <si>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</si>
  <si>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</si>
  <si>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</si>
  <si>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</si>
  <si>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</si>
  <si>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</si>
  <si>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</si>
  <si>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</si>
  <si>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</si>
  <si>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</si>
  <si>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</si>
  <si>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</si>
  <si>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</si>
  <si>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</si>
  <si>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</si>
  <si>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</si>
  <si>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</si>
  <si>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</si>
  <si>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</si>
  <si>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</si>
  <si>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</si>
  <si>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</si>
  <si>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</si>
  <si>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</si>
  <si>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</si>
  <si>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</si>
  <si>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</si>
  <si>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</si>
  <si>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</si>
  <si>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</si>
  <si>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</si>
  <si>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</si>
  <si>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</si>
  <si>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</si>
  <si>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</si>
  <si>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</si>
  <si>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</si>
  <si>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</si>
  <si>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</si>
  <si>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</si>
  <si>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</si>
  <si>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</si>
  <si>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</si>
  <si>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</si>
  <si>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</si>
  <si>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</si>
  <si>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</si>
  <si>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</si>
  <si>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</si>
  <si>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</si>
  <si>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</si>
  <si>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</si>
  <si>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</si>
  <si>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</si>
  <si>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</si>
  <si>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</si>
  <si>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</si>
  <si>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</si>
  <si>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</si>
  <si>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</si>
  <si>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</si>
  <si>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</si>
  <si>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</si>
  <si>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</si>
  <si>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</si>
  <si>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</si>
  <si>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</si>
  <si>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</si>
  <si>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</si>
  <si>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</si>
  <si>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</si>
  <si>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</si>
  <si>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</si>
  <si>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</si>
  <si>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</si>
  <si>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</si>
  <si>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</si>
  <si>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</si>
  <si>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</si>
  <si>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</si>
  <si>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</si>
  <si>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</si>
  <si>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</si>
  <si>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</si>
  <si>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</si>
  <si>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</si>
  <si>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</si>
  <si>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</si>
  <si>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</si>
  <si>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</si>
  <si>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</si>
  <si>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</si>
  <si>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</si>
  <si>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</si>
  <si>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</si>
  <si>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</si>
  <si>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</si>
  <si>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</si>
  <si>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</si>
  <si>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</si>
  <si>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</si>
  <si>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</si>
  <si>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</si>
  <si>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</si>
  <si>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</si>
  <si>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</si>
  <si>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</si>
  <si>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</si>
  <si>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</si>
  <si>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</si>
  <si>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</si>
  <si>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</si>
  <si>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</si>
  <si>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</si>
  <si>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</si>
  <si>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</si>
  <si>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</si>
  <si>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</si>
  <si>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</si>
  <si>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</si>
  <si>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</si>
  <si>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</si>
  <si>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</si>
  <si>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</si>
  <si>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</si>
  <si>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</si>
  <si>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</si>
  <si>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</si>
  <si>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</si>
  <si>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</si>
  <si>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</si>
  <si>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</si>
  <si>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</si>
  <si>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</si>
  <si>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</si>
  <si>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</si>
  <si>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</si>
  <si>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</si>
  <si>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</si>
  <si>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</si>
  <si>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</si>
  <si>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</si>
  <si>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</si>
  <si>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</si>
  <si>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</si>
  <si>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</si>
  <si>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</si>
  <si>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</si>
  <si>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</si>
  <si>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</si>
  <si>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</si>
  <si>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</si>
  <si>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</si>
  <si>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</si>
  <si>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</si>
  <si>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</si>
  <si>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</si>
  <si>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</si>
  <si>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</si>
  <si>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</si>
  <si>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</si>
  <si>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</si>
  <si>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</si>
  <si>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</si>
  <si>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</si>
  <si>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</si>
  <si>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</si>
  <si>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</si>
  <si>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</si>
  <si>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</si>
  <si>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</si>
  <si>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</si>
  <si>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</si>
  <si>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</si>
  <si>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</si>
  <si>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</si>
  <si>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</si>
  <si>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</si>
  <si>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</si>
  <si>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</si>
  <si>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</si>
  <si>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</si>
  <si>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</si>
  <si>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</si>
  <si>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</si>
  <si>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</si>
  <si>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</si>
  <si>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</si>
  <si>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</si>
  <si>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</si>
  <si>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</si>
  <si>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</si>
  <si>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</si>
  <si>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</si>
  <si>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</si>
  <si>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</si>
  <si>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</si>
  <si>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</si>
  <si>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</si>
  <si>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</si>
  <si>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</si>
  <si>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</si>
  <si>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</si>
  <si>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</si>
  <si>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</si>
  <si>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</si>
  <si>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</si>
  <si>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</si>
  <si>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</si>
  <si>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</si>
  <si>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</si>
  <si>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</si>
  <si>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</si>
  <si>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</si>
  <si>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</si>
  <si>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</si>
  <si>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</si>
  <si>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</si>
  <si>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</si>
  <si>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</si>
  <si>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</si>
  <si>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</si>
  <si>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</si>
  <si>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</si>
  <si>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</si>
  <si>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</si>
  <si>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</si>
  <si>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</si>
  <si>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</si>
  <si>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</si>
  <si>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</si>
  <si>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</si>
  <si>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</si>
  <si>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</si>
  <si>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</si>
  <si>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</si>
  <si>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</si>
  <si>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</si>
  <si>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</si>
  <si>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</si>
  <si>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</si>
  <si>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</si>
  <si>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</si>
  <si>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</si>
  <si>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</si>
  <si>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</si>
  <si>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</si>
  <si>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</si>
  <si>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</si>
  <si>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</si>
  <si>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</si>
  <si>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</si>
  <si>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</si>
  <si>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</si>
  <si>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</si>
  <si>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</si>
  <si>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</si>
  <si>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</si>
  <si>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</si>
  <si>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</si>
  <si>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</si>
  <si>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</si>
  <si>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</si>
  <si>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</si>
  <si>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</si>
  <si>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</si>
  <si>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</si>
  <si>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</si>
  <si>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</si>
  <si>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</si>
  <si>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</si>
  <si>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</si>
  <si>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</si>
  <si>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</si>
  <si>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</si>
  <si>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</si>
  <si>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</si>
  <si>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</si>
  <si>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</si>
  <si>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</si>
  <si>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</si>
  <si>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</si>
  <si>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</si>
  <si>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</si>
  <si>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</si>
  <si>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</si>
  <si>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</si>
  <si>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</si>
  <si>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</si>
  <si>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</si>
  <si>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</si>
  <si>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</si>
  <si>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</si>
  <si>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</si>
  <si>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</si>
  <si>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</si>
  <si>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</si>
  <si>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</si>
  <si>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</si>
  <si>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</si>
  <si>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</si>
  <si>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</si>
  <si>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</si>
  <si>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</si>
  <si>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</si>
  <si>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</si>
  <si>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</si>
  <si>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</si>
  <si>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</si>
  <si>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</si>
  <si>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</si>
  <si>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</si>
  <si>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</si>
  <si>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</si>
  <si>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</si>
  <si>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</si>
  <si>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</si>
  <si>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</si>
  <si>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</si>
  <si>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</si>
  <si>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</si>
  <si>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</si>
  <si>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</si>
  <si>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</si>
  <si>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</si>
  <si>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</si>
  <si>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</si>
  <si>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</si>
  <si>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</si>
  <si>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</si>
  <si>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</si>
  <si>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</si>
  <si>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</si>
  <si>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</si>
  <si>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</si>
  <si>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</si>
  <si>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</si>
  <si>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</si>
  <si>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</si>
  <si>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</si>
  <si>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</si>
  <si>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</si>
  <si>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</si>
  <si>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</si>
  <si>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</si>
  <si>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</si>
  <si>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</si>
  <si>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</si>
  <si>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</si>
  <si>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</si>
  <si>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</si>
  <si>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</si>
  <si>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</si>
  <si>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</si>
  <si>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</si>
  <si>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</si>
  <si>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</si>
  <si>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</si>
  <si>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</si>
  <si>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</si>
  <si>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</si>
  <si>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</si>
  <si>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</si>
  <si>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</si>
  <si>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</si>
  <si>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</si>
  <si>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</si>
  <si>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</si>
  <si>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</si>
  <si>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</si>
  <si>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</si>
  <si>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</si>
  <si>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</si>
  <si>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</si>
  <si>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</si>
  <si>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</si>
  <si>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</si>
  <si>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</si>
  <si>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</si>
  <si>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</si>
  <si>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</si>
  <si>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</si>
  <si>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</si>
  <si>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</si>
  <si>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</si>
  <si>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</si>
  <si>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</si>
  <si>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</si>
  <si>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</si>
  <si>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</si>
  <si>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</si>
  <si>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</si>
  <si>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</si>
  <si>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</si>
  <si>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</si>
  <si>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</si>
  <si>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</si>
  <si>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</si>
  <si>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</si>
  <si>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</si>
  <si>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</si>
  <si>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</si>
  <si>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</si>
  <si>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</si>
  <si>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</si>
  <si>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</si>
  <si>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</si>
  <si>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</si>
  <si>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</si>
  <si>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</si>
  <si>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</si>
  <si>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</si>
  <si>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</si>
  <si>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</si>
  <si>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</si>
  <si>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</si>
  <si>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</si>
  <si>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</si>
  <si>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</si>
  <si>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</si>
  <si>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</si>
  <si>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</si>
  <si>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</si>
  <si>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</si>
  <si>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</si>
  <si>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</si>
  <si>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</si>
  <si>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</si>
  <si>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</si>
  <si>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</si>
  <si>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</si>
  <si>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</si>
  <si>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</si>
  <si>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</si>
  <si>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</si>
  <si>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</si>
  <si>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</si>
  <si>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</si>
  <si>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</si>
  <si>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</si>
  <si>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</si>
  <si>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</si>
  <si>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</si>
  <si>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</si>
  <si>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</si>
  <si>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</si>
  <si>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</si>
  <si>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</si>
  <si>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</si>
  <si>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</si>
  <si>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</si>
  <si>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</si>
  <si>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</si>
  <si>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</si>
  <si>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</si>
  <si>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</si>
  <si>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</si>
  <si>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</si>
  <si>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</si>
  <si>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</si>
  <si>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</si>
  <si>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</si>
  <si>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</si>
  <si>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</si>
  <si>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</si>
  <si>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</si>
  <si>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</si>
  <si>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</si>
  <si>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</si>
  <si>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</si>
  <si>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</si>
  <si>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</si>
  <si>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</si>
  <si>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</si>
  <si>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</si>
  <si>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</si>
  <si>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</si>
  <si>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</si>
  <si>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</si>
  <si>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</si>
  <si>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</si>
  <si>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</si>
  <si>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</si>
  <si>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</si>
  <si>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</si>
  <si>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</si>
  <si>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</si>
  <si>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</si>
  <si>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</si>
  <si>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</si>
  <si>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</si>
  <si>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</si>
  <si>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</si>
  <si>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</si>
  <si>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</si>
  <si>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</si>
  <si>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</si>
  <si>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</si>
  <si>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</si>
  <si>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</si>
  <si>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</si>
  <si>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</si>
  <si>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</si>
  <si>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</si>
  <si>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</si>
  <si>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</si>
  <si>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</si>
  <si>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</si>
  <si>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</si>
  <si>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</si>
  <si>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</si>
  <si>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</si>
  <si>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</si>
  <si>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</si>
  <si>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</si>
  <si>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</si>
  <si>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</si>
  <si>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</si>
  <si>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</si>
  <si>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</si>
  <si>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</si>
  <si>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</si>
  <si>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</si>
  <si>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</si>
  <si>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</si>
  <si>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</si>
  <si>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</si>
  <si>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</si>
  <si>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</si>
  <si>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</si>
  <si>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</si>
  <si>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</si>
  <si>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</si>
  <si>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</si>
  <si>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</si>
  <si>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</si>
  <si>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</si>
  <si>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</si>
  <si>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</si>
  <si>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</si>
  <si>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</si>
  <si>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</si>
  <si>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</si>
  <si>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</si>
  <si>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</si>
  <si>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</si>
  <si>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</si>
  <si>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</si>
  <si>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</si>
  <si>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</si>
  <si>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</si>
  <si>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</si>
  <si>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</si>
  <si>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</si>
  <si>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</si>
  <si>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</si>
  <si>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</si>
  <si>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</si>
  <si>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</si>
  <si>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</si>
  <si>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</si>
  <si>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</si>
  <si>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</si>
  <si>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</si>
  <si>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</si>
  <si>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</si>
  <si>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</si>
  <si>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</si>
  <si>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</si>
  <si>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</si>
  <si>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</si>
  <si>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</si>
  <si>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</si>
  <si>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</si>
  <si>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</si>
  <si>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</si>
  <si>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</si>
  <si>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</si>
  <si>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</si>
  <si>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</si>
  <si>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</si>
  <si>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</si>
  <si>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</si>
  <si>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</si>
  <si>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</si>
  <si>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</si>
  <si>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</si>
  <si>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</si>
  <si>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</si>
  <si>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</si>
  <si>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</si>
  <si>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</si>
  <si>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</si>
  <si>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</si>
  <si>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</si>
  <si>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</si>
  <si>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</si>
  <si>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</si>
  <si>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</si>
  <si>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</si>
  <si>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</si>
  <si>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</si>
  <si>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</si>
  <si>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</si>
  <si>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</si>
  <si>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</si>
  <si>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</si>
  <si>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</si>
  <si>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</si>
  <si>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</si>
  <si>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</si>
  <si>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</si>
  <si>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</si>
  <si>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</si>
  <si>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</si>
  <si>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</si>
  <si>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</si>
  <si>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</si>
  <si>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</si>
  <si>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</si>
  <si>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</si>
  <si>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</si>
  <si>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</si>
  <si>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</si>
  <si>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</si>
  <si>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</si>
  <si>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</si>
  <si>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</si>
  <si>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</si>
  <si>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</si>
  <si>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</si>
  <si>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</si>
  <si>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</si>
  <si>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</si>
  <si>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</si>
  <si>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</si>
  <si>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</si>
  <si>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</si>
  <si>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</si>
  <si>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</si>
  <si>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</si>
  <si>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</si>
  <si>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</si>
  <si>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</si>
  <si>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</si>
  <si>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</si>
  <si>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</si>
  <si>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</si>
  <si>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</si>
  <si>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</si>
  <si>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</si>
  <si>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</si>
  <si>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</si>
  <si>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</si>
  <si>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</si>
  <si>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</si>
  <si>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</si>
  <si>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</si>
  <si>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</si>
  <si>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</si>
  <si>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</si>
  <si>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</si>
  <si>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</si>
  <si>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</si>
  <si>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</si>
  <si>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</si>
  <si>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</si>
  <si>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</si>
  <si>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</si>
  <si>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</si>
  <si>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</si>
  <si>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</si>
  <si>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</si>
  <si>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</si>
  <si>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</si>
  <si>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</si>
  <si>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</si>
  <si>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</si>
  <si>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</si>
  <si>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</si>
  <si>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</si>
  <si>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</si>
  <si>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</si>
  <si>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</si>
  <si>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</si>
  <si>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</si>
  <si>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</si>
  <si>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</si>
  <si>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</si>
  <si>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</si>
  <si>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</si>
  <si>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</si>
  <si>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</si>
  <si>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</si>
  <si>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</si>
  <si>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</si>
  <si>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</si>
  <si>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</si>
  <si>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</si>
  <si>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</si>
  <si>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</si>
  <si>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</si>
  <si>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</si>
  <si>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</si>
  <si>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</si>
  <si>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</si>
  <si>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</si>
  <si>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</si>
  <si>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</si>
  <si>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</si>
  <si>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</si>
  <si>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</si>
  <si>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</si>
  <si>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</si>
  <si>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</si>
  <si>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</si>
  <si>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</si>
  <si>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</si>
  <si>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</si>
  <si>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</si>
  <si>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</si>
  <si>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</si>
  <si>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</si>
  <si>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</si>
  <si>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</si>
  <si>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</si>
  <si>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</si>
  <si>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</si>
  <si>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</si>
  <si>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</si>
  <si>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</si>
  <si>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</si>
  <si>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</si>
  <si>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</si>
  <si>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</si>
  <si>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</si>
  <si>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</si>
  <si>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</si>
  <si>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</si>
  <si>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</si>
  <si>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</si>
  <si>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</si>
  <si>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</si>
  <si>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</si>
  <si>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</si>
  <si>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</si>
  <si>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</si>
  <si>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</si>
  <si>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</si>
  <si>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</si>
  <si>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</si>
  <si>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</si>
  <si>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</si>
  <si>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</si>
  <si>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</si>
  <si>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</si>
  <si>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</si>
  <si>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</si>
  <si>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</si>
  <si>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</si>
  <si>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</si>
  <si>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</si>
  <si>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</si>
  <si>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</si>
  <si>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</si>
  <si>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</si>
  <si>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</si>
  <si>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</si>
  <si>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</si>
  <si>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</si>
  <si>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</si>
  <si>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</si>
  <si>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</si>
  <si>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</si>
  <si>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</si>
  <si>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</si>
  <si>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</si>
  <si>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</si>
  <si>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</si>
  <si>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</si>
  <si>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</si>
  <si>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</si>
  <si>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</si>
  <si>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</si>
  <si>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</si>
  <si>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</si>
  <si>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</si>
  <si>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</si>
  <si>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</si>
  <si>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</si>
  <si>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</si>
  <si>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</si>
  <si>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</si>
  <si>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</si>
  <si>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</si>
  <si>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</si>
  <si>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</si>
  <si>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</si>
  <si>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</si>
  <si>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</si>
  <si>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</si>
  <si>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</si>
  <si>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</si>
  <si>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</si>
  <si>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</si>
  <si>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</si>
  <si>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</si>
  <si>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</si>
  <si>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</si>
  <si>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</si>
  <si>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</si>
  <si>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</si>
  <si>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</si>
  <si>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</si>
  <si>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</si>
  <si>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</si>
  <si>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</si>
  <si>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</si>
  <si>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</si>
  <si>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</si>
  <si>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</si>
  <si>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</si>
  <si>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</si>
  <si>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</si>
  <si>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</si>
  <si>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</si>
  <si>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</si>
  <si>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</si>
  <si>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</si>
  <si>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</si>
  <si>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</si>
  <si>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</si>
  <si>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</si>
  <si>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</si>
  <si>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</si>
  <si>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</si>
  <si>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</si>
  <si>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</si>
  <si>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</si>
  <si>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</si>
  <si>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</si>
  <si>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</si>
  <si>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</si>
  <si>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</si>
  <si>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</si>
  <si>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</si>
  <si>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</si>
  <si>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</si>
  <si>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</si>
  <si>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</si>
  <si>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</si>
  <si>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</si>
  <si>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</si>
  <si>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</si>
  <si>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</si>
  <si>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</si>
  <si>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</si>
  <si>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</si>
  <si>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</si>
  <si>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</si>
  <si>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</si>
  <si>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</si>
  <si>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</si>
  <si>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</si>
  <si>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</si>
  <si>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</si>
  <si>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</si>
  <si>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</si>
  <si>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</si>
  <si>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</si>
  <si>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</si>
  <si>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</si>
  <si>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</si>
  <si>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</si>
  <si>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</si>
  <si>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</si>
  <si>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</si>
  <si>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</si>
  <si>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</si>
  <si>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</si>
  <si>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</si>
  <si>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</si>
  <si>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</si>
  <si>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</si>
  <si>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</si>
  <si>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</si>
  <si>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</si>
  <si>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</si>
  <si>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</si>
  <si>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</si>
  <si>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</si>
  <si>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</si>
  <si>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</si>
  <si>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</si>
  <si>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</si>
  <si>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</si>
  <si>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</si>
  <si>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</si>
  <si>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</si>
  <si>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</si>
  <si>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</si>
  <si>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</si>
  <si>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</si>
  <si>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</si>
  <si>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</si>
  <si>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</si>
  <si>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</si>
  <si>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</si>
  <si>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</si>
  <si>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</si>
  <si>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</si>
  <si>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</si>
  <si>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</si>
  <si>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</si>
  <si>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</si>
  <si>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</si>
  <si>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</si>
  <si>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</si>
  <si>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</si>
  <si>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</si>
  <si>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</si>
  <si>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</si>
  <si>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</si>
  <si>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</si>
  <si>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</si>
  <si>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</si>
  <si>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</si>
  <si>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</si>
  <si>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</si>
  <si>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</si>
  <si>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</si>
  <si>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</si>
  <si>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</si>
  <si>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</si>
  <si>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</si>
  <si>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</si>
  <si>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</si>
  <si>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</si>
  <si>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</si>
  <si>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</si>
  <si>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</si>
  <si>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</si>
  <si>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</si>
  <si>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</si>
  <si>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</si>
  <si>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</si>
  <si>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</si>
  <si>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</si>
  <si>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</si>
  <si>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</si>
  <si>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</si>
  <si>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</si>
  <si>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</si>
  <si>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</si>
  <si>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</si>
  <si>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</si>
  <si>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</si>
  <si>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</si>
  <si>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</si>
  <si>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</si>
  <si>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</si>
  <si>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</si>
  <si>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</si>
  <si>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</si>
  <si>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</si>
  <si>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</si>
  <si>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</si>
  <si>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</si>
  <si>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</si>
  <si>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</si>
  <si>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</si>
  <si>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</si>
  <si>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</si>
  <si>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</si>
  <si>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</si>
  <si>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</si>
  <si>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</si>
  <si>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</si>
  <si>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</si>
  <si>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</si>
  <si>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</si>
  <si>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</si>
  <si>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</si>
  <si>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</si>
  <si>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</si>
  <si>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</si>
  <si>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</si>
  <si>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</si>
  <si>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</si>
  <si>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</si>
  <si>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</si>
  <si>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</si>
  <si>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</si>
  <si>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</si>
  <si>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</si>
  <si>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</si>
  <si>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</si>
  <si>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</si>
  <si>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</si>
  <si>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</si>
  <si>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</si>
  <si>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</si>
  <si>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</si>
  <si>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</si>
  <si>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</si>
  <si>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</si>
  <si>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</si>
  <si>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</si>
  <si>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</si>
  <si>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</si>
  <si>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</si>
  <si>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</si>
  <si>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</si>
  <si>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</si>
  <si>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</si>
  <si>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</si>
  <si>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</si>
  <si>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</si>
  <si>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</si>
  <si>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</si>
  <si>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</si>
  <si>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</si>
  <si>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</si>
  <si>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</si>
  <si>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</si>
  <si>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</si>
  <si>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</si>
  <si>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</si>
  <si>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</si>
  <si>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</si>
  <si>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</si>
  <si>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</si>
  <si>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</si>
  <si>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</si>
  <si>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</si>
  <si>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</si>
  <si>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</si>
  <si>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</si>
  <si>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</si>
  <si>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</si>
  <si>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</si>
  <si>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</si>
  <si>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</si>
  <si>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</si>
  <si>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</si>
  <si>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</si>
  <si>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</si>
  <si>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</si>
  <si>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</si>
  <si>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</si>
  <si>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</si>
  <si>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</si>
  <si>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</si>
  <si>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</si>
  <si>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</si>
  <si>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</si>
  <si>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</si>
  <si>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</si>
  <si>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</si>
  <si>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</si>
  <si>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</si>
  <si>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</si>
  <si>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</si>
  <si>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</si>
  <si>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</si>
  <si>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</si>
  <si>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</si>
  <si>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</si>
  <si>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</si>
  <si>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</si>
  <si>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</si>
  <si>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</si>
  <si>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</si>
  <si>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</si>
  <si>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</si>
  <si>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</si>
  <si>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</si>
  <si>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</si>
  <si>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</si>
  <si>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</si>
  <si>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</si>
  <si>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</si>
  <si>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</si>
  <si>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</si>
  <si>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</si>
  <si>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</si>
  <si>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</si>
  <si>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</si>
  <si>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</si>
  <si>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</si>
  <si>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</si>
  <si>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</si>
  <si>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</si>
  <si>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</si>
  <si>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</si>
  <si>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</si>
  <si>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</si>
  <si>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</si>
  <si>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</si>
  <si>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</si>
  <si>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</si>
  <si>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</si>
  <si>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</si>
  <si>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</si>
  <si>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</si>
  <si>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</si>
  <si>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</si>
  <si>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</si>
  <si>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</si>
  <si>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</si>
  <si>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</si>
  <si>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</si>
  <si>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</si>
  <si>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</si>
  <si>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</si>
  <si>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</si>
  <si>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</si>
  <si>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</si>
  <si>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</si>
  <si>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</si>
  <si>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</si>
  <si>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</si>
  <si>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</si>
  <si>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</si>
  <si>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</si>
  <si>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</si>
  <si>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</si>
  <si>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</si>
  <si>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</si>
  <si>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</si>
  <si>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</si>
  <si>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</si>
  <si>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</si>
  <si>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</si>
  <si>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</si>
  <si>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</si>
  <si>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</si>
  <si>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</si>
  <si>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</si>
  <si>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</si>
  <si>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</si>
  <si>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</si>
  <si>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</si>
  <si>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</si>
  <si>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</si>
  <si>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</si>
  <si>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</si>
  <si>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</si>
  <si>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</si>
  <si>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</si>
  <si>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</si>
  <si>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</si>
  <si>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</si>
  <si>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</si>
  <si>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</si>
  <si>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</si>
  <si>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</si>
  <si>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</si>
  <si>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</si>
  <si>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</si>
  <si>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</si>
  <si>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</si>
  <si>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</si>
  <si>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</si>
  <si>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</si>
  <si>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</si>
  <si>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</si>
  <si>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</si>
  <si>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</si>
  <si>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</si>
  <si>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</si>
  <si>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</si>
  <si>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</si>
  <si>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</si>
  <si>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</si>
  <si>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</si>
  <si>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</si>
  <si>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</si>
  <si>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</si>
  <si>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</si>
  <si>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</si>
  <si>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</si>
  <si>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</si>
  <si>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</si>
  <si>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</si>
  <si>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</si>
  <si>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</si>
  <si>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</si>
  <si>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</si>
  <si>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</si>
  <si>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</si>
  <si>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</si>
  <si>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</si>
  <si>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</si>
  <si>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</si>
  <si>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</si>
  <si>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</si>
  <si>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</si>
  <si>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</si>
  <si>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</si>
  <si>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</si>
  <si>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</si>
  <si>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</si>
  <si>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</si>
  <si>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</si>
  <si>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</si>
  <si>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</si>
  <si>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</si>
  <si>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</si>
  <si>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</si>
  <si>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</si>
  <si>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</si>
  <si>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</si>
  <si>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</si>
  <si>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</si>
  <si>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</si>
  <si>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</si>
  <si>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</si>
  <si>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</si>
  <si>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</si>
  <si>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</si>
  <si>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</si>
  <si>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</si>
  <si>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</si>
  <si>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</si>
  <si>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</si>
  <si>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</si>
  <si>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</si>
  <si>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</si>
  <si>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</si>
  <si>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</si>
  <si>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</si>
  <si>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</si>
  <si>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</si>
  <si>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</si>
  <si>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</si>
  <si>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</si>
  <si>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</si>
  <si>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</si>
  <si>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</si>
  <si>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</si>
  <si>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</si>
  <si>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</si>
  <si>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</si>
  <si>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</si>
  <si>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</si>
  <si>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</si>
  <si>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</si>
  <si>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</si>
  <si>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</si>
  <si>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</si>
  <si>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</si>
  <si>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</si>
  <si>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</si>
  <si>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</si>
  <si>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</si>
  <si>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</si>
  <si>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</si>
  <si>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</si>
  <si>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</si>
  <si>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</si>
  <si>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</si>
  <si>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</si>
  <si>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</si>
  <si>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</si>
  <si>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</si>
  <si>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</si>
  <si>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</si>
  <si>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</si>
  <si>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</si>
  <si>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</si>
  <si>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</si>
  <si>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</si>
  <si>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</si>
  <si>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</si>
  <si>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</si>
  <si>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</si>
  <si>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</si>
  <si>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</si>
  <si>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</si>
  <si>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</si>
  <si>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</si>
  <si>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</si>
  <si>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</si>
  <si>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</si>
  <si>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</si>
  <si>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</si>
  <si>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</si>
  <si>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</si>
  <si>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</si>
  <si>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</si>
  <si>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</si>
  <si>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</si>
  <si>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</si>
  <si>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</si>
  <si>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</si>
  <si>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</si>
  <si>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</si>
  <si>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</si>
  <si>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</si>
  <si>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</si>
  <si>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</si>
  <si>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</si>
  <si>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</si>
  <si>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</si>
  <si>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</si>
  <si>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</si>
  <si>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</si>
  <si>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</si>
  <si>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</si>
  <si>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</si>
  <si>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</si>
  <si>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</si>
  <si>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</si>
  <si>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</si>
  <si>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</si>
  <si>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</si>
  <si>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</si>
  <si>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</si>
  <si>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</si>
  <si>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</si>
  <si>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</si>
  <si>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</si>
  <si>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</si>
  <si>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</si>
  <si>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</si>
  <si>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</si>
  <si>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</si>
  <si>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</si>
  <si>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</si>
  <si>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</si>
  <si>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</si>
  <si>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</si>
  <si>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</si>
  <si>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</si>
  <si>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</si>
  <si>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</si>
  <si>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</si>
  <si>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</si>
  <si>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</si>
  <si>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</si>
  <si>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</si>
  <si>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</si>
  <si>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</si>
  <si>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</si>
  <si>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</si>
  <si>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</si>
  <si>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</si>
  <si>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</si>
  <si>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</si>
  <si>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</si>
  <si>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</si>
  <si>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</si>
  <si>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</si>
  <si>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</si>
  <si>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</si>
  <si>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</si>
  <si>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</si>
  <si>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</si>
  <si>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</si>
  <si>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</si>
  <si>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</si>
  <si>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</si>
  <si>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</si>
  <si>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</si>
  <si>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</si>
  <si>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</si>
  <si>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</si>
  <si>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</si>
  <si>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</si>
  <si>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</si>
  <si>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</si>
  <si>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</si>
  <si>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</si>
  <si>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</si>
  <si>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</si>
  <si>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</si>
  <si>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</si>
  <si>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</si>
  <si>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</si>
  <si>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</si>
  <si>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</si>
  <si>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</si>
  <si>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</si>
  <si>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</si>
  <si>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</si>
  <si>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</si>
  <si>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</si>
  <si>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</si>
  <si>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</si>
  <si>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</si>
  <si>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</si>
  <si>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</si>
  <si>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</si>
  <si>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</si>
  <si>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</si>
  <si>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</si>
  <si>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</si>
  <si>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</si>
  <si>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</si>
  <si>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</si>
  <si>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</si>
  <si>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</si>
  <si>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</si>
  <si>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</si>
  <si>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</si>
  <si>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</si>
  <si>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</si>
  <si>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</si>
  <si>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</si>
  <si>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</si>
  <si>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</si>
  <si>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</si>
  <si>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</si>
  <si>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</si>
  <si>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</si>
  <si>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</si>
  <si>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</si>
  <si>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</si>
  <si>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</si>
  <si>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</si>
  <si>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</si>
  <si>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</si>
  <si>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</si>
  <si>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</si>
  <si>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</si>
  <si>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</si>
  <si>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</si>
  <si>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</si>
  <si>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</si>
  <si>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</si>
  <si>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</si>
  <si>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</si>
  <si>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</si>
  <si>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</si>
  <si>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</si>
  <si>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</si>
  <si>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</si>
  <si>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</si>
  <si>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</si>
  <si>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</si>
  <si>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</si>
  <si>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</si>
  <si>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</si>
  <si>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</si>
  <si>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</si>
  <si>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</si>
  <si>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</si>
  <si>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</si>
  <si>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</si>
  <si>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</si>
  <si>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</si>
  <si>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</si>
  <si>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</si>
  <si>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</si>
  <si>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</si>
  <si>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</si>
  <si>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</si>
  <si>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</si>
  <si>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</si>
  <si>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</si>
  <si>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</si>
  <si>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</si>
  <si>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</si>
  <si>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</si>
  <si>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</si>
  <si>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</si>
  <si>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</si>
  <si>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</si>
  <si>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</si>
  <si>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</si>
  <si>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</si>
  <si>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</si>
  <si>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</si>
  <si>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</si>
  <si>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</si>
  <si>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</si>
  <si>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</si>
  <si>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</si>
  <si>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</si>
  <si>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</si>
  <si>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</si>
  <si>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</si>
  <si>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</si>
  <si>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</si>
  <si>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</si>
  <si>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</si>
  <si>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</si>
  <si>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</si>
  <si>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</si>
  <si>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</si>
  <si>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</si>
  <si>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</si>
  <si>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</si>
  <si>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</si>
  <si>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</si>
  <si>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</si>
  <si>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</si>
  <si>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</si>
  <si>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</si>
  <si>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</si>
  <si>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</si>
  <si>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</si>
  <si>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</si>
  <si>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</si>
  <si>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</si>
  <si>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</si>
  <si>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</si>
  <si>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</si>
  <si>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</si>
  <si>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</si>
  <si>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</si>
  <si>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</si>
  <si>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</si>
  <si>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</si>
  <si>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</si>
  <si>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</si>
  <si>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</si>
  <si>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</si>
  <si>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</si>
  <si>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</si>
  <si>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</si>
  <si>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</si>
  <si>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</si>
  <si>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</si>
  <si>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</si>
  <si>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</si>
  <si>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</si>
  <si>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</si>
  <si>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</si>
  <si>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</si>
  <si>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</si>
  <si>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</si>
  <si>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</si>
  <si>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</si>
  <si>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</si>
  <si>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</si>
  <si>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</si>
  <si>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</si>
  <si>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</si>
  <si>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</si>
  <si>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</si>
  <si>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</si>
  <si>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</si>
  <si>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</si>
  <si>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</si>
  <si>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</si>
  <si>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</si>
  <si>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</si>
  <si>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</si>
  <si>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</si>
  <si>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</si>
  <si>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</si>
  <si>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</si>
  <si>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</si>
  <si>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</si>
  <si>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</si>
  <si>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</si>
  <si>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</si>
  <si>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</si>
  <si>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</si>
  <si>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</si>
  <si>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</si>
  <si>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</si>
  <si>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</si>
  <si>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</si>
  <si>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</si>
  <si>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</si>
  <si>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</si>
  <si>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</si>
  <si>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</si>
  <si>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</si>
  <si>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</si>
  <si>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</si>
  <si>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</si>
  <si>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</si>
  <si>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</si>
  <si>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</si>
  <si>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</si>
  <si>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</si>
  <si>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</si>
  <si>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</si>
  <si>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</si>
  <si>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</si>
  <si>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</si>
  <si>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</si>
  <si>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</si>
  <si>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</si>
  <si>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</si>
  <si>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</si>
  <si>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</si>
  <si>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</si>
  <si>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</si>
  <si>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</si>
  <si>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</si>
  <si>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</si>
  <si>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</si>
  <si>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</si>
  <si>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</si>
  <si>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</si>
  <si>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</si>
  <si>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</si>
  <si>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</si>
  <si>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</si>
  <si>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</si>
  <si>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</si>
  <si>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</si>
  <si>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</si>
  <si>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</si>
  <si>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</si>
  <si>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</si>
  <si>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</si>
  <si>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</si>
  <si>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</si>
  <si>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</si>
  <si>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</si>
  <si>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</si>
  <si>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</si>
  <si>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</si>
  <si>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</si>
  <si>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</si>
  <si>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</si>
  <si>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</si>
  <si>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</si>
  <si>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</si>
  <si>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</si>
  <si>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</si>
  <si>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</si>
  <si>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</si>
  <si>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</si>
  <si>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</si>
  <si>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</si>
  <si>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</si>
  <si>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</si>
  <si>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</si>
  <si>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</si>
  <si>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</si>
  <si>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</si>
  <si>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</si>
  <si>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</si>
  <si>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</si>
  <si>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</si>
  <si>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</si>
  <si>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</si>
  <si>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</si>
  <si>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</si>
  <si>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</si>
  <si>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</si>
  <si>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</si>
  <si>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</si>
  <si>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</si>
  <si>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</si>
  <si>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</si>
  <si>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</si>
  <si>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</si>
  <si>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</si>
  <si>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</si>
  <si>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</si>
  <si>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</si>
  <si>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</si>
  <si>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</si>
  <si>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</si>
  <si>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</si>
  <si>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</si>
  <si>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</si>
  <si>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</si>
  <si>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</si>
  <si>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</si>
  <si>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</si>
  <si>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</si>
  <si>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</si>
  <si>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</si>
  <si>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</si>
  <si>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</si>
  <si>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</si>
  <si>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</si>
  <si>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</si>
  <si>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</si>
  <si>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</si>
  <si>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</si>
  <si>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</si>
  <si>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</si>
  <si>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</si>
  <si>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</si>
  <si>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</si>
  <si>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</si>
  <si>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</si>
  <si>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</si>
  <si>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</si>
  <si>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</si>
  <si>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</si>
  <si>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</si>
  <si>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</si>
  <si>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</si>
  <si>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</si>
  <si>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</si>
  <si>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</si>
  <si>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</si>
  <si>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</si>
  <si>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</si>
  <si>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</si>
  <si>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</si>
  <si>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</si>
  <si>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</si>
  <si>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</si>
  <si>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</si>
  <si>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</si>
  <si>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</si>
  <si>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</si>
  <si>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</si>
  <si>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</si>
  <si>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</si>
  <si>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</si>
  <si>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</si>
  <si>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</si>
  <si>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</si>
  <si>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</si>
  <si>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</si>
  <si>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</si>
  <si>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</si>
  <si>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</si>
  <si>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</si>
  <si>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</si>
  <si>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</si>
  <si>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</si>
  <si>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</si>
  <si>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</si>
  <si>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</si>
  <si>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</si>
  <si>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</si>
  <si>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</si>
  <si>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</si>
  <si>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</si>
  <si>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</si>
  <si>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</si>
  <si>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</si>
  <si>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</si>
  <si>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</si>
  <si>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</si>
  <si>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</si>
  <si>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</si>
  <si>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</si>
  <si>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</si>
  <si>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</si>
  <si>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</si>
  <si>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</si>
  <si>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</si>
  <si>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</si>
  <si>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</si>
  <si>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</si>
  <si>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</si>
  <si>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</si>
  <si>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</si>
  <si>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</si>
  <si>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</si>
  <si>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</si>
  <si>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</si>
  <si>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</si>
  <si>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</si>
  <si>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</si>
  <si>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</si>
  <si>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</si>
  <si>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</si>
  <si>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</si>
  <si>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</si>
  <si>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</si>
  <si>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</si>
  <si>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</si>
  <si>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</si>
  <si>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</si>
  <si>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</si>
  <si>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</si>
  <si>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</si>
  <si>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</si>
  <si>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</si>
  <si>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</si>
  <si>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</si>
  <si>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</si>
  <si>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</si>
  <si>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</si>
  <si>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</si>
  <si>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</si>
  <si>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</si>
  <si>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</si>
  <si>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</si>
  <si>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</si>
  <si>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</si>
  <si>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</si>
  <si>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</si>
  <si>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</si>
  <si>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</si>
  <si>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</si>
  <si>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</si>
  <si>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</si>
  <si>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</si>
  <si>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</si>
  <si>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</si>
  <si>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</si>
  <si>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</si>
  <si>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</si>
  <si>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</si>
  <si>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</si>
  <si>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</si>
  <si>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</si>
  <si>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</si>
  <si>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</si>
  <si>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</si>
  <si>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</si>
  <si>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</si>
  <si>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</si>
  <si>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</si>
  <si>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</si>
  <si>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</si>
  <si>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</si>
  <si>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</si>
  <si>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</si>
  <si>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</si>
  <si>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</si>
  <si>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</si>
  <si>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</si>
  <si>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</si>
  <si>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</si>
  <si>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</si>
  <si>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</si>
  <si>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</si>
  <si>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</si>
  <si>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</si>
  <si>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</si>
  <si>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</si>
  <si>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</si>
  <si>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</si>
  <si>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</si>
  <si>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</si>
  <si>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</si>
  <si>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</si>
  <si>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</si>
  <si>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</si>
  <si>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</si>
  <si>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</si>
  <si>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</si>
  <si>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</si>
  <si>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</si>
  <si>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</si>
  <si>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</si>
  <si>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</si>
  <si>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</si>
  <si>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</si>
  <si>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</si>
  <si>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</si>
  <si>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</si>
  <si>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</si>
  <si>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</si>
  <si>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</si>
  <si>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</si>
  <si>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</si>
  <si>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</si>
  <si>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</si>
  <si>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</si>
  <si>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</si>
  <si>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</si>
  <si>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</si>
  <si>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</si>
  <si>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</si>
  <si>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</si>
  <si>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</si>
  <si>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</si>
  <si>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</si>
  <si>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</si>
  <si>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</si>
  <si>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</si>
  <si>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</si>
  <si>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</si>
  <si>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</si>
  <si>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</si>
  <si>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</si>
  <si>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</si>
  <si>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</si>
  <si>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</si>
  <si>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</si>
  <si>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</si>
  <si>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</si>
  <si>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</si>
  <si>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</si>
  <si>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</si>
  <si>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</si>
  <si>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</si>
  <si>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</si>
  <si>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</si>
  <si>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</si>
  <si>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</si>
  <si>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</si>
  <si>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</si>
  <si>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</si>
  <si>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</si>
  <si>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</si>
  <si>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</si>
  <si>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</si>
  <si>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</si>
  <si>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</si>
  <si>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</si>
  <si>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</si>
  <si>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</si>
  <si>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</si>
  <si>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</si>
  <si>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</si>
  <si>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</si>
  <si>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</si>
  <si>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</si>
  <si>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</si>
  <si>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</si>
  <si>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</si>
  <si>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</si>
  <si>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</si>
  <si>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</si>
  <si>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</si>
  <si>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</si>
  <si>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</si>
  <si>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</si>
  <si>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</si>
  <si>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</si>
  <si>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</si>
  <si>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</si>
  <si>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</si>
  <si>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</si>
  <si>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</si>
  <si>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</si>
  <si>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</si>
  <si>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</si>
  <si>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</si>
  <si>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</si>
  <si>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</si>
  <si>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</si>
  <si>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</si>
  <si>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</si>
  <si>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</si>
  <si>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</si>
  <si>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</si>
  <si>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</si>
  <si>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</si>
  <si>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</si>
  <si>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</si>
  <si>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</si>
  <si>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</si>
  <si>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</si>
  <si>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</si>
  <si>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</si>
  <si>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</si>
  <si>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</si>
  <si>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</si>
  <si>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</si>
  <si>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</si>
  <si>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</si>
  <si>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</si>
  <si>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</si>
  <si>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</si>
  <si>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</si>
  <si>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</si>
  <si>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</si>
  <si>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</si>
  <si>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</si>
  <si>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</si>
  <si>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</si>
  <si>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</si>
  <si>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</si>
  <si>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</si>
  <si>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</si>
  <si>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</si>
  <si>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</si>
  <si>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</si>
  <si>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</si>
  <si>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</si>
  <si>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</si>
  <si>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</si>
  <si>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</si>
  <si>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</si>
  <si>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</si>
  <si>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</si>
  <si>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</si>
  <si>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</si>
  <si>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</si>
  <si>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</si>
  <si>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</si>
  <si>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</si>
  <si>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</si>
  <si>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</si>
  <si>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</si>
  <si>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</si>
  <si>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</si>
  <si>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</si>
  <si>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</si>
  <si>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</si>
  <si>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</si>
  <si>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</si>
  <si>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</si>
  <si>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</si>
  <si>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</si>
  <si>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</si>
  <si>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</si>
  <si>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</si>
  <si>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</si>
  <si>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</si>
  <si>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</si>
  <si>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</si>
  <si>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</si>
  <si>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</si>
  <si>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</si>
  <si>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</si>
  <si>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</si>
  <si>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</si>
  <si>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</si>
  <si>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</si>
  <si>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</si>
  <si>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</si>
  <si>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</si>
  <si>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</si>
  <si>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</si>
  <si>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</si>
  <si>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</si>
  <si>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</si>
  <si>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</si>
  <si>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</si>
  <si>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</si>
  <si>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</si>
  <si>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</si>
  <si>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</si>
  <si>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</si>
  <si>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</si>
  <si>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</si>
  <si>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</si>
  <si>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</si>
  <si>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</si>
  <si>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</si>
  <si>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</si>
  <si>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</si>
  <si>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</si>
  <si>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</si>
  <si>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</si>
  <si>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</si>
  <si>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</si>
  <si>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</si>
  <si>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</si>
  <si>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</si>
  <si>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</si>
  <si>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</si>
  <si>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</si>
  <si>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</si>
  <si>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</si>
  <si>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</si>
  <si>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</si>
  <si>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</si>
  <si>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</si>
  <si>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</si>
  <si>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</si>
  <si>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</si>
  <si>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</si>
  <si>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</si>
  <si>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</si>
  <si>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</si>
  <si>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</si>
  <si>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</si>
  <si>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</si>
  <si>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</si>
  <si>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</si>
  <si>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</si>
  <si>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</si>
  <si>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</si>
  <si>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</si>
  <si>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</si>
  <si>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</si>
  <si>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</si>
  <si>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</si>
  <si>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</si>
  <si>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</si>
  <si>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</si>
  <si>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</si>
  <si>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</si>
  <si>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</si>
  <si>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</si>
  <si>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</si>
  <si>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</si>
  <si>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</si>
  <si>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</si>
  <si>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</si>
  <si>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</si>
  <si>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</si>
  <si>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</si>
  <si>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</si>
  <si>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</si>
  <si>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</si>
  <si>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</si>
  <si>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</si>
  <si>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</si>
  <si>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</si>
  <si>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</si>
  <si>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</si>
  <si>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</si>
  <si>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</si>
  <si>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</si>
  <si>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</si>
  <si>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</si>
  <si>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</si>
  <si>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</si>
  <si>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</si>
  <si>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</si>
  <si>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</si>
  <si>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</si>
  <si>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</si>
  <si>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</si>
  <si>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</si>
  <si>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</si>
  <si>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</si>
  <si>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</si>
  <si>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</si>
  <si>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</si>
  <si>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</si>
  <si>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</si>
  <si>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</si>
  <si>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</si>
  <si>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</si>
  <si>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</si>
  <si>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</si>
  <si>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</si>
  <si>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</si>
  <si>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</si>
  <si>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</si>
  <si>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</si>
  <si>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</si>
  <si>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</si>
  <si>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</si>
  <si>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</si>
  <si>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</si>
  <si>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</si>
  <si>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</si>
  <si>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</si>
  <si>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</si>
  <si>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</si>
  <si>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</si>
  <si>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</si>
  <si>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</si>
  <si>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</si>
  <si>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</si>
  <si>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</si>
  <si>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</si>
  <si>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</si>
  <si>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</si>
  <si>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</si>
  <si>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</si>
  <si>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</si>
  <si>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</si>
  <si>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</si>
  <si>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</si>
  <si>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</si>
  <si>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</si>
  <si>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</si>
  <si>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</si>
  <si>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</si>
  <si>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</si>
  <si>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</si>
  <si>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</si>
  <si>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</si>
  <si>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</si>
  <si>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</si>
  <si>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</si>
  <si>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</si>
  <si>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</si>
  <si>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</si>
  <si>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</si>
  <si>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</si>
  <si>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</si>
  <si>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</si>
  <si>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</si>
  <si>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</si>
  <si>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</si>
  <si>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</si>
  <si>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</si>
  <si>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</si>
  <si>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</si>
  <si>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</si>
  <si>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</si>
  <si>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</si>
  <si>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</si>
  <si>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</si>
  <si>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</si>
  <si>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</si>
  <si>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</si>
  <si>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</si>
  <si>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</si>
  <si>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</si>
  <si>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</si>
  <si>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</si>
  <si>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</si>
  <si>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</si>
  <si>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</si>
  <si>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</si>
  <si>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</si>
  <si>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</si>
  <si>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</si>
  <si>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</si>
  <si>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</si>
  <si>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</si>
  <si>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</si>
  <si>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</si>
  <si>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</si>
  <si>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</si>
  <si>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</si>
  <si>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</si>
  <si>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</si>
  <si>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</si>
  <si>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</si>
  <si>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</si>
  <si>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</si>
  <si>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</si>
  <si>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</si>
  <si>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</si>
  <si>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</si>
  <si>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</si>
  <si>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</si>
  <si>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</si>
  <si>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</si>
  <si>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</si>
  <si>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</si>
  <si>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</si>
  <si>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</si>
  <si>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</si>
  <si>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</si>
  <si>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</si>
  <si>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</si>
  <si>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</si>
  <si>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</si>
  <si>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</si>
  <si>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</si>
  <si>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</si>
  <si>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</si>
  <si>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</si>
  <si>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</si>
  <si>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</si>
  <si>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</si>
  <si>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</si>
  <si>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</si>
  <si>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</si>
  <si>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</si>
  <si>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</si>
  <si>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</si>
  <si>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</si>
  <si>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</si>
  <si>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</si>
  <si>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</si>
  <si>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</si>
  <si>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</si>
  <si>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</si>
  <si>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</si>
  <si>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</si>
  <si>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</si>
  <si>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</si>
  <si>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</si>
  <si>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</si>
  <si>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</si>
  <si>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</si>
  <si>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</si>
  <si>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</si>
  <si>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</si>
  <si>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</si>
  <si>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</si>
  <si>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</si>
  <si>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</si>
  <si>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</si>
  <si>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</si>
  <si>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</si>
  <si>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</si>
  <si>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</si>
  <si>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</si>
  <si>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</si>
  <si>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</si>
  <si>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</si>
  <si>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</si>
  <si>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</si>
  <si>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</si>
  <si>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</si>
  <si>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</si>
  <si>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</si>
  <si>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</si>
  <si>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</si>
  <si>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</si>
  <si>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</si>
  <si>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</si>
  <si>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</si>
  <si>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</si>
  <si>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</si>
  <si>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</si>
  <si>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</si>
  <si>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</si>
  <si>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</si>
  <si>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</si>
  <si>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</si>
  <si>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</si>
  <si>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</si>
  <si>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</si>
  <si>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</si>
  <si>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</si>
  <si>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</si>
  <si>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</si>
  <si>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</si>
  <si>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</si>
  <si>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</si>
  <si>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</si>
  <si>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</si>
  <si>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</si>
  <si>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</si>
  <si>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</si>
  <si>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</si>
  <si>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</si>
  <si>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</si>
  <si>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</si>
  <si>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</si>
  <si>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</si>
  <si>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</si>
  <si>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</si>
  <si>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</si>
  <si>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</si>
  <si>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</si>
  <si>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</si>
  <si>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</si>
  <si>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</si>
  <si>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</si>
  <si>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</si>
  <si>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</si>
  <si>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</si>
  <si>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</si>
  <si>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</si>
  <si>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</si>
  <si>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</si>
  <si>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</si>
  <si>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</si>
  <si>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</si>
  <si>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</si>
  <si>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</si>
  <si>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</si>
  <si>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</si>
  <si>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</si>
  <si>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</si>
  <si>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</si>
  <si>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</si>
  <si>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</si>
  <si>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</si>
  <si>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</si>
  <si>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</si>
  <si>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</si>
  <si>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</si>
  <si>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</si>
  <si>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</si>
  <si>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</si>
  <si>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</si>
  <si>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</si>
  <si>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</si>
  <si>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</si>
  <si>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</si>
  <si>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</si>
  <si>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</si>
  <si>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</si>
  <si>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</si>
  <si>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</si>
  <si>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</si>
  <si>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</si>
  <si>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</si>
  <si>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</si>
  <si>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</si>
  <si>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</si>
  <si>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</si>
  <si>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</si>
  <si>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</si>
  <si>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</si>
  <si>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</si>
  <si>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</si>
  <si>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</si>
  <si>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</si>
  <si>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</si>
  <si>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</si>
  <si>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</si>
  <si>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</si>
  <si>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</si>
  <si>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</si>
  <si>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</si>
  <si>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</si>
  <si>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</si>
  <si>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</si>
  <si>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</si>
  <si>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</si>
  <si>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</si>
  <si>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</si>
  <si>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</si>
  <si>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</si>
  <si>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</si>
  <si>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</si>
  <si>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</si>
  <si>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</si>
  <si>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</si>
  <si>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</si>
  <si>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</si>
  <si>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</si>
  <si>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</si>
  <si>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</si>
  <si>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</si>
  <si>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</si>
  <si>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</si>
  <si>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</si>
  <si>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</si>
  <si>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</si>
  <si>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</si>
  <si>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</si>
  <si>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</si>
  <si>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</si>
  <si>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</si>
  <si>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</si>
  <si>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</si>
  <si>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</si>
  <si>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</si>
  <si>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</si>
  <si>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</si>
  <si>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</si>
  <si>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</si>
  <si>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</si>
  <si>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</si>
  <si>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</si>
  <si>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</si>
  <si>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</si>
  <si>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</si>
  <si>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</si>
  <si>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</si>
  <si>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</si>
  <si>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</si>
  <si>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</si>
  <si>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</si>
  <si>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</si>
  <si>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</si>
  <si>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</si>
  <si>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</si>
  <si>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</si>
  <si>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</si>
  <si>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</si>
  <si>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</si>
  <si>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</si>
  <si>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</si>
  <si>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</si>
  <si>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</si>
  <si>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</si>
  <si>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</si>
  <si>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</si>
  <si>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</si>
  <si>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</si>
  <si>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</si>
  <si>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</si>
  <si>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</si>
  <si>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</si>
  <si>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</si>
  <si>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</si>
  <si>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</si>
  <si>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</si>
  <si>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</si>
  <si>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</si>
  <si>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</si>
  <si>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</si>
  <si>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</si>
  <si>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</si>
  <si>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</si>
  <si>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</si>
  <si>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</si>
  <si>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</si>
  <si>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</si>
  <si>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</si>
  <si>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</si>
  <si>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</si>
  <si>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</si>
  <si>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</si>
  <si>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</si>
  <si>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</si>
  <si>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</si>
  <si>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</si>
  <si>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</si>
  <si>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</si>
  <si>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</si>
  <si>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</si>
  <si>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</si>
  <si>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</si>
  <si>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</si>
  <si>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</si>
  <si>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</si>
  <si>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</si>
  <si>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</si>
  <si>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</si>
  <si>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</si>
  <si>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</si>
  <si>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</si>
  <si>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</si>
  <si>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</si>
  <si>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</si>
  <si>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</si>
  <si>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</si>
  <si>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</si>
  <si>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</si>
  <si>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</si>
  <si>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</si>
  <si>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</si>
  <si>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</si>
  <si>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</si>
  <si>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</si>
  <si>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</si>
  <si>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</si>
  <si>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</si>
  <si>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</si>
  <si>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</si>
  <si>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</si>
  <si>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</si>
  <si>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</si>
  <si>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</si>
  <si>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</si>
  <si>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</si>
  <si>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</si>
  <si>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</si>
  <si>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</si>
  <si>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</si>
  <si>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</si>
  <si>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</si>
  <si>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</si>
  <si>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</si>
  <si>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</si>
  <si>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</si>
  <si>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</si>
  <si>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</si>
  <si>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</si>
  <si>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</si>
  <si>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</si>
  <si>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</si>
  <si>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</si>
  <si>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</si>
  <si>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</si>
  <si>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</si>
  <si>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</si>
  <si>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</si>
  <si>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</si>
  <si>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</si>
  <si>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</si>
  <si>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</si>
  <si>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</si>
  <si>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</si>
  <si>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</si>
  <si>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</si>
  <si>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</si>
  <si>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</si>
  <si>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</si>
  <si>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</si>
  <si>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</si>
  <si>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</si>
  <si>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</si>
  <si>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</si>
  <si>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</si>
  <si>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</si>
  <si>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</si>
  <si>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</si>
  <si>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</si>
  <si>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</si>
  <si>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</si>
  <si>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</si>
  <si>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</si>
  <si>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</si>
  <si>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</si>
  <si>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</si>
  <si>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</si>
  <si>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</si>
  <si>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</si>
  <si>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</si>
  <si>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</si>
  <si>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</si>
  <si>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</si>
  <si>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</si>
  <si>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</si>
  <si>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</si>
  <si>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</si>
  <si>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</si>
  <si>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</si>
  <si>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</si>
  <si>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</si>
  <si>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</si>
  <si>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</si>
  <si>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</si>
  <si>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</si>
  <si>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</si>
  <si>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</si>
  <si>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</si>
  <si>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</si>
  <si>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</si>
  <si>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</si>
  <si>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</si>
  <si>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</si>
  <si>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</si>
  <si>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</si>
  <si>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</si>
  <si>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</si>
  <si>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</si>
  <si>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</si>
  <si>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</si>
  <si>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</si>
  <si>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</si>
  <si>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</si>
  <si>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</si>
  <si>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</si>
  <si>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</si>
  <si>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</si>
  <si>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</si>
  <si>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</si>
  <si>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</si>
  <si>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</si>
  <si>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</si>
  <si>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</si>
  <si>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</si>
  <si>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</si>
  <si>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</si>
  <si>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</si>
  <si>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</si>
  <si>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</si>
  <si>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</si>
  <si>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</si>
  <si>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</si>
  <si>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</si>
  <si>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</si>
  <si>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</si>
  <si>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</si>
  <si>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</si>
  <si>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</si>
  <si>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</si>
  <si>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</si>
  <si>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</si>
  <si>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</si>
  <si>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</si>
  <si>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</si>
  <si>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</si>
  <si>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</si>
  <si>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</si>
  <si>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</si>
  <si>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</si>
  <si>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</si>
  <si>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</si>
  <si>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</si>
  <si>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</si>
  <si>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</si>
  <si>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</si>
  <si>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</si>
  <si>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</si>
  <si>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</si>
  <si>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</si>
  <si>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</si>
  <si>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</si>
  <si>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</si>
  <si>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</si>
  <si>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</si>
  <si>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</si>
  <si>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</si>
  <si>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</si>
  <si>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</si>
  <si>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</si>
  <si>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</si>
  <si>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</si>
  <si>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</si>
  <si>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</si>
  <si>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</si>
  <si>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</si>
  <si>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</si>
  <si>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</si>
  <si>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</si>
  <si>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</si>
  <si>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</si>
  <si>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</si>
  <si>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</si>
  <si>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</si>
  <si>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</si>
  <si>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</si>
  <si>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</si>
  <si>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</si>
  <si>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</si>
  <si>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</si>
  <si>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</si>
  <si>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</si>
  <si>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</si>
  <si>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</si>
  <si>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</si>
  <si>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</si>
  <si>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</si>
  <si>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</si>
  <si>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</si>
  <si>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</si>
  <si>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</si>
  <si>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</si>
  <si>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</si>
  <si>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</si>
  <si>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</si>
  <si>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</si>
  <si>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</si>
  <si>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</si>
  <si>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</si>
  <si>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</si>
  <si>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</si>
  <si>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</si>
  <si>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</si>
  <si>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</si>
  <si>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</si>
  <si>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</si>
  <si>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</si>
  <si>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</si>
  <si>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</si>
  <si>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</si>
  <si>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</si>
  <si>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</si>
  <si>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</si>
  <si>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</si>
  <si>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</si>
  <si>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</si>
  <si>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</si>
  <si>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</si>
  <si>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</si>
  <si>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</si>
  <si>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</si>
  <si>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</si>
  <si>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</si>
  <si>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</si>
  <si>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</si>
  <si>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</si>
  <si>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</si>
  <si>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</si>
  <si>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</si>
  <si>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</si>
  <si>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</si>
  <si>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</si>
  <si>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</si>
  <si>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</si>
  <si>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</si>
  <si>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</si>
  <si>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</si>
  <si>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</si>
  <si>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</si>
  <si>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</si>
  <si>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</si>
  <si>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</si>
  <si>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</si>
  <si>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</si>
  <si>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</si>
  <si>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</si>
  <si>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</si>
  <si>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</si>
  <si>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</si>
  <si>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</si>
  <si>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</si>
  <si>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</si>
  <si>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</si>
  <si>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</si>
  <si>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</si>
  <si>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</si>
  <si>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</si>
  <si>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</si>
  <si>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</si>
  <si>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</si>
  <si>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</si>
  <si>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</si>
  <si>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</si>
  <si>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</si>
  <si>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</si>
  <si>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</si>
  <si>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</si>
  <si>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</si>
  <si>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</si>
  <si>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</si>
  <si>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</si>
  <si>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</si>
  <si>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</si>
  <si>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</si>
  <si>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</si>
  <si>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</si>
  <si>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</si>
  <si>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</si>
  <si>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</si>
  <si>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</si>
  <si>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</si>
  <si>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</si>
  <si>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</si>
  <si>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</si>
  <si>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</si>
  <si>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</si>
  <si>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</si>
  <si>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</si>
  <si>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</si>
  <si>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</si>
  <si>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</si>
  <si>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</si>
  <si>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</si>
  <si>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</si>
  <si>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</si>
  <si>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</si>
  <si>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</si>
  <si>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</si>
  <si>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</si>
  <si>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</si>
  <si>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</si>
  <si>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</si>
  <si>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</si>
  <si>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</si>
  <si>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</si>
  <si>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</si>
  <si>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</si>
  <si>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</si>
  <si>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</si>
  <si>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</si>
  <si>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</si>
  <si>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</si>
  <si>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</si>
  <si>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</si>
  <si>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</si>
  <si>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</si>
  <si>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</si>
  <si>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</si>
  <si>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</si>
  <si>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</si>
  <si>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</si>
  <si>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</si>
  <si>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</si>
  <si>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</si>
  <si>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</si>
  <si>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</si>
  <si>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</si>
  <si>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</si>
  <si>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</si>
  <si>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</si>
  <si>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</si>
  <si>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</si>
  <si>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</si>
  <si>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</si>
  <si>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</si>
  <si>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</si>
  <si>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</si>
  <si>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</si>
  <si>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</si>
  <si>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</si>
  <si>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</si>
  <si>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</si>
  <si>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</si>
  <si>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</si>
  <si>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</si>
  <si>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</si>
  <si>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</si>
  <si>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</si>
  <si>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</si>
  <si>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</si>
  <si>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</si>
  <si>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</si>
  <si>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</si>
  <si>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</si>
  <si>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</si>
  <si>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</si>
  <si>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</si>
  <si>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</si>
  <si>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</si>
  <si>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</si>
  <si>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</si>
  <si>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</si>
  <si>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</si>
  <si>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</si>
  <si>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</si>
  <si>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</si>
  <si>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</si>
  <si>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</si>
  <si>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</si>
  <si>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</si>
  <si>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</si>
  <si>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</si>
  <si>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</si>
  <si>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</si>
  <si>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</si>
  <si>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</si>
  <si>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</si>
  <si>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</si>
  <si>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</si>
  <si>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</si>
  <si>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</si>
  <si>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</si>
  <si>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</si>
  <si>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</si>
  <si>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</si>
  <si>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</si>
  <si>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</si>
  <si>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</si>
  <si>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</si>
  <si>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</si>
  <si>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</si>
  <si>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</si>
  <si>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</si>
  <si>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</si>
  <si>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</si>
  <si>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</si>
  <si>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</si>
  <si>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</si>
  <si>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</si>
  <si>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</si>
  <si>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</si>
  <si>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</si>
  <si>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</si>
  <si>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</si>
  <si>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</si>
  <si>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</si>
  <si>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</si>
  <si>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</si>
  <si>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</si>
  <si>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</si>
  <si>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</si>
  <si>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</si>
  <si>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</si>
  <si>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</si>
  <si>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</si>
  <si>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</si>
  <si>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</si>
  <si>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</si>
  <si>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</si>
  <si>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</si>
  <si>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</si>
  <si>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</si>
  <si>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</si>
  <si>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</si>
  <si>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</si>
  <si>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</si>
  <si>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</si>
  <si>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</si>
  <si>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</si>
  <si>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</si>
  <si>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</si>
  <si>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</si>
  <si>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</si>
  <si>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</si>
  <si>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</si>
  <si>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</si>
  <si>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</si>
  <si>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</si>
  <si>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</si>
  <si>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</si>
  <si>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</si>
  <si>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</si>
  <si>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</si>
  <si>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</si>
  <si>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</si>
  <si>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</si>
  <si>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</si>
  <si>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</si>
  <si>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</si>
  <si>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</si>
  <si>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</si>
  <si>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</si>
  <si>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</si>
  <si>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</si>
  <si>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</si>
  <si>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</si>
  <si>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</si>
  <si>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</si>
  <si>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</si>
  <si>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</si>
  <si>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</si>
  <si>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</si>
  <si>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</si>
  <si>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</si>
  <si>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</si>
  <si>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</si>
  <si>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</si>
  <si>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</si>
  <si>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</si>
  <si>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</si>
  <si>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</si>
  <si>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</si>
  <si>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</si>
  <si>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</si>
  <si>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</si>
  <si>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</si>
  <si>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</si>
  <si>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</si>
  <si>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</si>
  <si>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</si>
  <si>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</si>
  <si>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</si>
  <si>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</si>
  <si>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</si>
  <si>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</si>
  <si>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</si>
  <si>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</si>
  <si>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</si>
  <si>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</si>
  <si>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</si>
  <si>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</si>
  <si>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</si>
  <si>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</si>
  <si>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</si>
  <si>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</si>
  <si>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</si>
  <si>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</si>
  <si>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</si>
  <si>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</si>
  <si>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</si>
  <si>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</si>
  <si>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</si>
  <si>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</si>
  <si>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</si>
  <si>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</si>
  <si>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</si>
  <si>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</si>
  <si>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</si>
  <si>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</si>
  <si>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</si>
  <si>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</si>
  <si>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</si>
  <si>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</si>
  <si>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</si>
  <si>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</si>
  <si>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</si>
  <si>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</si>
  <si>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</si>
  <si>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</si>
  <si>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</si>
  <si>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</si>
  <si>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</si>
  <si>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</si>
  <si>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</si>
  <si>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</si>
  <si>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</si>
  <si>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</si>
  <si>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</si>
  <si>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</si>
  <si>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</si>
  <si>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</si>
  <si>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</si>
  <si>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</si>
  <si>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</si>
  <si>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</si>
  <si>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</si>
  <si>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</si>
  <si>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</si>
  <si>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</si>
  <si>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</si>
  <si>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</si>
  <si>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</si>
  <si>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</si>
  <si>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</si>
  <si>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</si>
  <si>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</si>
  <si>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</si>
  <si>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</si>
  <si>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</si>
  <si>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</si>
  <si>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</si>
  <si>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</si>
  <si>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</si>
  <si>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</si>
  <si>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</si>
  <si>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</si>
  <si>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</si>
  <si>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</si>
  <si>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</si>
  <si>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</si>
  <si>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</si>
  <si>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</si>
  <si>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</si>
  <si>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</si>
  <si>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</si>
  <si>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</si>
  <si>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</si>
  <si>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</si>
  <si>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</si>
  <si>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</si>
  <si>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</si>
  <si>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</si>
  <si>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</si>
  <si>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</si>
  <si>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</si>
  <si>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</si>
  <si>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</si>
  <si>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</si>
  <si>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</si>
  <si>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</si>
  <si>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</si>
  <si>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</si>
  <si>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</si>
  <si>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</si>
  <si>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</si>
  <si>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</si>
  <si>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</si>
  <si>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</si>
  <si>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</si>
  <si>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</si>
  <si>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</si>
  <si>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</si>
  <si>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</si>
  <si>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</si>
  <si>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</si>
  <si>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</si>
  <si>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</si>
  <si>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</si>
  <si>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</si>
  <si>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</si>
  <si>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</si>
  <si>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</si>
  <si>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</si>
  <si>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</si>
  <si>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</si>
  <si>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</si>
  <si>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</si>
  <si>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</si>
  <si>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</si>
  <si>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</si>
  <si>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</si>
  <si>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</si>
  <si>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</si>
  <si>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</si>
  <si>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</si>
  <si>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</si>
  <si>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</si>
  <si>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</si>
  <si>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</si>
  <si>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</si>
  <si>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</si>
  <si>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</si>
  <si>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</si>
  <si>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</si>
  <si>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</si>
  <si>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</si>
  <si>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</si>
  <si>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</si>
  <si>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</si>
  <si>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</si>
  <si>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</si>
  <si>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</si>
  <si>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</si>
  <si>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</si>
  <si>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</si>
  <si>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</si>
  <si>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</si>
  <si>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</si>
  <si>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</si>
  <si>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</si>
  <si>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</si>
  <si>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</si>
  <si>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</si>
  <si>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</si>
  <si>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</si>
  <si>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</si>
  <si>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</si>
  <si>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</si>
  <si>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</si>
  <si>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</si>
  <si>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</si>
  <si>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</si>
  <si>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</si>
  <si>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</si>
  <si>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</si>
  <si>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</si>
  <si>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</si>
  <si>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</si>
  <si>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</si>
  <si>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</si>
  <si>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</si>
  <si>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</si>
  <si>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</si>
  <si>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</si>
  <si>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</si>
  <si>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</si>
  <si>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</si>
  <si>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</si>
  <si>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</si>
  <si>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</si>
  <si>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</si>
  <si>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</si>
  <si>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</si>
  <si>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</si>
  <si>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</si>
  <si>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</si>
  <si>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</si>
  <si>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</si>
  <si>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</si>
  <si>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</si>
  <si>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</si>
  <si>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</si>
  <si>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</si>
  <si>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</si>
  <si>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</si>
  <si>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</si>
  <si>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</si>
  <si>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</si>
  <si>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</si>
  <si>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</si>
  <si>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</si>
  <si>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</si>
  <si>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</si>
  <si>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</si>
  <si>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</si>
  <si>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</si>
  <si>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</si>
  <si>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</si>
  <si>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</si>
  <si>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</si>
  <si>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</si>
  <si>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</si>
  <si>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</si>
  <si>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</si>
  <si>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</si>
  <si>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</si>
  <si>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</si>
  <si>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</si>
  <si>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</si>
  <si>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</si>
  <si>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</si>
  <si>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</si>
  <si>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</si>
  <si>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</si>
  <si>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</si>
  <si>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</si>
  <si>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</si>
  <si>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</si>
  <si>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</si>
  <si>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</si>
  <si>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</si>
  <si>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</si>
  <si>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</si>
  <si>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</si>
  <si>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</si>
  <si>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</si>
  <si>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</si>
  <si>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</si>
  <si>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</si>
  <si>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</si>
  <si>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</si>
  <si>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</si>
  <si>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</si>
  <si>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</si>
  <si>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</si>
  <si>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</si>
  <si>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</si>
  <si>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</si>
  <si>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</si>
  <si>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</si>
  <si>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</si>
  <si>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</si>
  <si>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</si>
  <si>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</si>
  <si>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</si>
  <si>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</si>
  <si>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</si>
  <si>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</si>
  <si>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</si>
  <si>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</si>
  <si>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</si>
  <si>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</si>
  <si>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</si>
  <si>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</si>
  <si>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</si>
  <si>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</si>
  <si>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</si>
  <si>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</si>
  <si>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</si>
  <si>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</si>
  <si>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</si>
  <si>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</si>
  <si>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</si>
  <si>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</si>
  <si>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</si>
  <si>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</si>
  <si>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</si>
  <si>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</si>
  <si>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</si>
  <si>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</si>
  <si>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</si>
  <si>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</si>
  <si>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</si>
  <si>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</si>
  <si>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</si>
  <si>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</si>
  <si>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</si>
  <si>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</si>
  <si>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</si>
  <si>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</si>
  <si>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</si>
  <si>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</si>
  <si>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</si>
  <si>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</si>
  <si>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</si>
  <si>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</si>
  <si>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</si>
  <si>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</si>
  <si>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</si>
  <si>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</si>
  <si>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</si>
  <si>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</si>
  <si>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</si>
  <si>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</si>
  <si>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</si>
  <si>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</si>
  <si>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</si>
  <si>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</si>
  <si>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</si>
  <si>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</si>
  <si>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</si>
  <si>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</si>
  <si>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</si>
  <si>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</si>
  <si>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</si>
  <si>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</si>
  <si>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</si>
  <si>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</si>
  <si>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</si>
  <si>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</si>
  <si>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</si>
  <si>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</si>
  <si>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</si>
  <si>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</si>
  <si>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</si>
  <si>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</si>
  <si>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</si>
  <si>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</si>
  <si>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</si>
  <si>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</si>
  <si>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</si>
  <si>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</si>
  <si>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</si>
  <si>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</si>
  <si>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</si>
  <si>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</si>
  <si>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</si>
  <si>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</si>
  <si>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</si>
  <si>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</si>
  <si>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</si>
  <si>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</si>
  <si>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</si>
  <si>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</si>
  <si>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</si>
  <si>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</si>
  <si>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</si>
  <si>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</si>
  <si>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</si>
  <si>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</si>
  <si>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</si>
  <si>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</si>
  <si>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</si>
  <si>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</si>
  <si>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</si>
  <si>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</si>
  <si>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</si>
  <si>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</si>
  <si>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</si>
  <si>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</si>
  <si>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</si>
  <si>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</si>
  <si>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</si>
  <si>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</si>
  <si>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</si>
  <si>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</si>
  <si>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</si>
  <si>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</si>
  <si>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</si>
  <si>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</si>
  <si>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</si>
  <si>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</si>
  <si>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</si>
  <si>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</si>
  <si>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</si>
  <si>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</si>
  <si>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</si>
  <si>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</si>
  <si>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</si>
  <si>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</si>
  <si>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</si>
  <si>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</si>
  <si>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</si>
  <si>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</si>
  <si>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</si>
  <si>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</si>
  <si>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</si>
  <si>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</si>
  <si>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</si>
  <si>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</si>
  <si>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</si>
  <si>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</si>
  <si>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</si>
  <si>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</si>
  <si>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</si>
  <si>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</si>
  <si>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</si>
  <si>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</si>
  <si>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</si>
  <si>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</si>
  <si>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</si>
  <si>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</si>
  <si>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</si>
  <si>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</si>
  <si>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</si>
  <si>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</si>
  <si>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</si>
  <si>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</si>
  <si>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</si>
  <si>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</si>
  <si>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</si>
  <si>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</si>
  <si>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</si>
  <si>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</si>
  <si>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</si>
  <si>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</si>
  <si>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</si>
  <si>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</si>
  <si>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</si>
  <si>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</si>
  <si>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</si>
  <si>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</si>
  <si>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</si>
  <si>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</si>
  <si>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</si>
  <si>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</si>
  <si>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</si>
  <si>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</si>
  <si>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</si>
  <si>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</si>
  <si>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</si>
  <si>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</si>
  <si>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</si>
  <si>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</si>
  <si>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</si>
  <si>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</si>
  <si>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</si>
  <si>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</si>
  <si>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</si>
  <si>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</si>
  <si>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</si>
  <si>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</si>
  <si>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</si>
  <si>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</si>
  <si>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</si>
  <si>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</si>
  <si>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</si>
  <si>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</si>
  <si>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</si>
  <si>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</si>
  <si>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</si>
  <si>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</si>
  <si>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</si>
  <si>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</si>
  <si>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</si>
  <si>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</si>
  <si>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</si>
  <si>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</si>
  <si>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</si>
  <si>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</si>
  <si>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</si>
  <si>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</si>
  <si>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</si>
  <si>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</si>
  <si>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</si>
  <si>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</si>
  <si>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</si>
  <si>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</si>
  <si>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</si>
  <si>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</si>
  <si>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</si>
  <si>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</si>
  <si>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</si>
  <si>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</si>
  <si>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</si>
  <si>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</si>
  <si>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</si>
  <si>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</si>
  <si>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</si>
  <si>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</si>
  <si>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</si>
  <si>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</si>
  <si>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</si>
  <si>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</si>
  <si>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</si>
  <si>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</si>
  <si>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</si>
  <si>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</si>
  <si>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</si>
  <si>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</si>
  <si>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</si>
  <si>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</si>
  <si>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</si>
  <si>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</si>
  <si>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</si>
  <si>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</si>
  <si>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</si>
  <si>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</si>
  <si>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</si>
  <si>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</si>
  <si>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</si>
  <si>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</si>
  <si>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</si>
  <si>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</si>
  <si>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</si>
  <si>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</si>
  <si>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</si>
  <si>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</si>
  <si>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</si>
  <si>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</si>
  <si>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</si>
  <si>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</si>
  <si>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</si>
  <si>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</si>
  <si>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</si>
  <si>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</si>
  <si>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</si>
  <si>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</si>
  <si>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</si>
  <si>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</si>
  <si>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</si>
  <si>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</si>
  <si>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</si>
  <si>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 xml:space="preserve">2025-11-15 17:21:12
</t>
  </si>
  <si>
    <t>120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</si>
  <si>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</si>
  <si>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</si>
  <si>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</si>
  <si>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</si>
  <si>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</si>
  <si>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</si>
  <si>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</si>
  <si>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PCM-20251115-00002002</t>
  </si>
  <si>
    <t>EM team on the way need 30 Min</t>
  </si>
  <si>
    <t>PCM-20251115-00002022</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</si>
  <si>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</si>
  <si>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</si>
  <si>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</si>
  <si>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</si>
  <si>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</si>
  <si>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</si>
  <si>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</si>
  <si>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</si>
  <si>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</si>
  <si>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</si>
  <si>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</si>
  <si>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</si>
  <si>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</si>
  <si>
    <t>PCM-20251115-00002001</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</si>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</sst>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313.78323599536816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45976.731661921294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45976.731661921294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45976.731661921294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45976.731661921294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45976.731661921294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45976.731661921294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45976.731661921294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45976.731661921294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45976.731661921294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45976.731661921294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45976.731661921294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45976.731661921294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45976.731661921294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45976.731661921294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45976.731661921294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45976.731661921294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45976.731661921294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45976.731661921294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45976.731661921294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45976.731661921294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45976.731661921294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45976.731661921294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45976.731661921294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45976.731661921294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45976.731661921294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45976.731661921294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45976.731661921294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45976.731661921294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45976.731661921294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45976.731661921294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45976.731661921294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45976.731661921294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45976.731661921294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45976.731661921294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45976.731661921294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45976.731661921294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45976.731661921294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45976.731661921294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45976.731661921294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45976.731661921294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45976.731661921294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45976.731661921294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45976.731661921294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45976.731661921294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45976.731661921294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45976.731661921294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45976.731661921294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45976.731661921294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45976.731661921294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45976.731661921294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45976.731661921294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45976.731661921294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45976.731661921294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45976.731661921294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45976.731661921294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45976.731661921294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45976.731661921294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45976.731661921294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45976.731661921294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45976.731661921294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45976.731661921294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45976.731661921294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45976.731661921294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45976.731661921294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45976.731661921294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45976.731661921294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45976.731661921294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45976.731661921294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45976.731661921294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45976.731661921294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45976.731661921294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45976.731661921294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45976.731661921294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45976.731661921294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45976.731661921294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45976.731661921294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45976.731661921294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45976.731661921294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45976.731661921294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45976.731661921294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45976.731661921294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45976.731661921294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45976.731661921294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45976.731661921294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45976.731661921294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45976.731661921294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4006E2A-1E67-4FDC-BA96-BA99A152F8C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151.73182395833282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0.29531932870304445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8.5716435132781044E-3</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2.7151620379299857E-3</v>
      </c>
      <c r="H6" s="156"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45976.731661921294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45976.731661921294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45976.731661921294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45976.731661921294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45976.731661921294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45976.731661921294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45976.731661921294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45976.731661921294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45976.731661921294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45976.731661921294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45976.731661921294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45976.731661921294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45976.731661921294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45976.731661921294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45976.731661921294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45976.731661921294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45976.731661921294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45976.731661921294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45976.731661921294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45976.731661921294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45976.731661921294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45976.731661921294</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45976.731661921294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45976.731661921294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45976.731661921294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45976.731661921294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45976.731661921294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45976.731661921294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45976.731661921294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45976.731661921294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45976.731661921294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45976.731661921294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45976.731661921294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45976.731661921294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45976.731661921294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45976.731661921294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45976.731661921294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45976.731661921294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45976.731661921294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45976.731661921294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45976.731661921294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45976.731661921294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45976.731661921294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45976.731661921294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45976.731661921294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45976.731661921294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45976.731661921294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45976.731661921294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45976.731661921294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45976.731661921294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45976.731661921294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45976.731661921294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45976.731661921294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45976.731661921294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45976.731661921294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45976.731661921294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45976.731661921294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45976.731661921294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45976.731661921294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45976.731661921294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45976.731661921294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45976.731661921294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45976.731661921294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45976.731661921294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45976.731661921294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45976.731661921294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45976.731661921294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45976.731661921294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45976.731661921294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45976.731661921294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45976.731661921294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45976.731661921294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45976.731661921294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45976.731661921294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45976.731661921294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45976.731661921294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45976.731661921294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45976.731661921294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45976.731661921294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45976.731661921294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45976.731661921294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45976.731661921294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45976.731661921294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45976.731661921294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45976.731661921294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45976.731661921294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45976.731661921294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45976.731661921294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45976.731661921294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45976.731661921294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45976.731661921294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45976.731661921294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45976.731661921294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45976.731661921294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45976.731661921294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45976.731661921294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45976.731661921294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45976.731661921294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45976.731661921294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45976.731661921294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45976.731661921294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45976.731661921294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45976.731661921294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45976.731661921294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45976.731661921294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45976.731661921294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45976.731661921294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45976.731661921294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45976.731661921294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45976.731661921294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45976.731661921294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45976.731661921294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45976.731661921294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45976.731661921294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45976.731661921294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45976.731661921294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45976.731661921294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45976.731661921294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45976.731661921294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45976.731661921294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45976.731661921294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45976.731661921294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45976.731661921294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45976.731661921294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45976.731661921294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45976.731661921294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45976.731661921294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45976.731661921294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45976.731661921294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45976.731661921294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45976.731661921294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45976.731661921294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45976.731661921294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45976.731661921294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45976.731661921294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45976.731661921294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45976.731661921294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45976.731661921294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45976.731661921294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45976.731661921294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45976.731661921294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45976.731661921294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45976.731661921294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45976.731661921294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45976.731661921294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45976.731661921294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45976.731661921294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45976.731661921294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45976.731661921294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45976.731661921294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45976.731661921294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45976.731661921294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45976.731661921294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45976.731661921294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45976.731661921294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45976.731661921294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45976.731661921294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45976.731661921294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45976.731661921294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45976.731661921294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45976.731661921294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45976.731661921294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45976.731661921294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45976.731661921294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45976.731661921294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45976.731661921294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45976.731661921294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45976.731661921294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45976.731661921294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45976.731661921294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45976.731661921294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45976.731661921294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45976.731661921294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45976.731661921294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45976.731661921294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45976.731661921294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45976.731661921294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45976.731661921294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45976.731661921294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45976.731661921294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45976.731661921294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45976.731661921294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45976.731661921294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45976.731661921294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45976.731661921294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45976.731661921294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45976.731661921294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45976.731661921294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45976.731661921294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45976.731661921294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45976.731661921294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45976.731661921294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45976.731661921294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45976.731661921294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45976.731661921294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45976.731661921294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45976.731661921294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45976.731661921294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45976.731661921294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45976.731661921294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45976.731661921294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45976.731661921294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45976.731661921294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45976.731661921294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45976.731661921294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45976.731661921294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45976.731661921294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45976.731661921294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45976.731661921294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45976.731661921294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45976.731661921294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45976.731661921294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45976.731661921294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45976.731661921294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45976.731661921294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45976.731661921294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45976.731661921294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45976.731661921294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45976.731661921294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45976.731661921294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45976.731661921294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45976.731661921294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45976.731661921294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45976.731661921294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45976.731661921294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45976.731661921294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45976.731661921294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45976.731661921294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45976.731661921294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45976.731661921294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45976.731661921294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45976.731661921294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45976.731661921294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45976.731661921294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45976.731661921294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45976.731661921294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45976.731661921294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45976.731661921294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45976.731661921294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45976.731661921294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45976.731661921294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45976.731661921294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45976.731661921294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45976.731661921294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45976.731661921294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45976.731661921294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45976.731661921294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45976.731661921294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45976.731661921294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45976.731661921294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45976.731661921294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45976.731661921294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45976.731661921294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45976.731661921294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45976.731661921294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45976.731661921294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45976.731661921294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45976.731661921294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45976.731661921294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45976.731661921294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45976.731661921294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45976.731661921294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45976.731661921294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45976.731661921294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45976.731661921294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45976.731661921294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45976.731661921294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45976.731661921294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45976.731661921294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45976.731661921294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45976.731661921294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45976.731661921294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45976.731661921294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45976.731661921294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45976.731661921294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45976.731661921294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45976.731661921294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45976.731661921294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45976.731661921294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45976.731661921294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45976.731661921294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45976.731661921294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45976.731661921294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45976.731661921294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45976.731661921294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45976.731661921294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45976.731661921294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45976.731661921294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45976.731661921294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45976.731661921294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45976.731661921294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45976.731661921294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45976.731661921294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45976.731661921294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45976.731661921294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45976.731661921294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45976.731661921294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45976.731661921294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45976.731661921294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45976.731661921294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45976.731661921294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45976.731661921294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45976.731661921294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45976.731661921294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45976.731661921294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45976.731661921294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45976.731661921294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45976.731661921294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45976.731661921294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45976.731661921294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45976.731661921294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45976.731661921294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45976.731661921294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45976.731661921294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45976.731661921294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45976.731661921294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45976.731661921294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45976.731661921294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45976.731661921294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45976.731661921294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45976.731661921294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45976.731661921294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45976.731661921294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45976.731661921294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45976.731661921294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45976.731661921294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45976.731661921294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45976.731661921294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45976.731661921294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45976.731661921294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45976.731661921294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45976.731661921294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45976.731661921294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45976.731661921294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45976.731661921294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45976.731661921294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45976.731661921294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45976.731661921294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45976.731661921294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45976.731661921294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45976.731661921294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45976.731661921294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45976.731661921294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45976.731661921294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45976.731661921294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45976.731661921294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45976.731661921294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45976.731661921294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45976.731661921294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45976.731661921294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45976.731661921294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45976.731661921294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45976.731661921294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45976.731661921294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45976.731661921294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45976.731661921294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45976.731661921294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45976.731661921294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45976.731661921294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45976.731661921294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45976.731661921294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45976.731661921294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45976.731661921294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45976.731661921294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45976.731661921294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45976.731661921294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45976.731661921294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45976.731661921294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45976.731661921294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45976.731661921294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45976.731661921294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45976.731661921294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45976.731661921294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45976.731661921294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45976.731661921294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45976.731661921294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45976.731661921294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45976.731661921294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45976.731661921294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45976.731661921294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45976.731661921294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45976.731661921294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45976.731661921294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45976.731661921294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45976.731661921294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45976.731661921294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45976.731661921294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45976.731661921294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45976.731661921294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45976.731661921294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45976.731661921294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45976.731661921294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45976.731661921294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45976.731661921294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45976.731661921294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45976.731661921294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45976.731661921294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45976.731661921294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45976.731661921294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45976.731661921294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45976.731661921294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45976.731661921294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45976.731661921294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45976.731661921294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45976.731661921294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45976.731661921294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45976.731661921294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45976.731661921294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45976.731661921294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45976.731661921294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45976.731661921294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45976.731661921294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45976.731661921294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45976.731661921294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45976.731661921294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45976.731661921294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45976.731661921294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45976.731661921294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45976.731661921294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45976.731661921294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45976.731661921294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45976.731661921294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45976.731661921294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45976.731661921294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45976.731661921294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45976.731661921294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45976.731661921294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45976.731661921294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45976.731661921294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45976.731661921294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45976.731661921294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45976.731661921294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45976.731661921294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45976.731661921294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45976.731661921294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45976.731661921294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45976.731661921294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45976.731661921294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45976.731661921294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45976.731661921294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45976.731661921294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45976.731661921294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45976.731661921294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45976.731661921294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45976.731661921294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45976.731661921294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45976.731661921294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45976.731661921294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45976.731661921294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45976.731661921294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45976.731661921294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45976.731661921294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45976.731661921294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45976.731661921294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45976.731661921294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45976.731661921294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45976.731661921294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45976.731661921294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45976.731661921294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45976.731661921294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45976.731661921294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45976.731661921294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45976.731661921294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45976.731661921294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45976.731661921294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45976.731661921294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45976.731661921294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45976.731661921294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45976.731661921294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45976.731661921294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45976.731661921294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45976.731661921294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45976.731661921294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45976.731661921294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45976.731661921294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45976.731661921294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45976.731661921294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45976.731661921294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45976.731661921294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45976.731661921294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45976.731661921294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45976.731661921294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45976.731661921294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45976.731661921294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45976.731661921294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45976.731661921294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45976.731661921294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45976.731661921294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45976.731661921294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45976.731661921294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45976.731661921294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45976.731661921294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45976.731661921294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45976.731661921294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45976.731661921294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45976.731661921294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45976.731661921294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45976.731661921294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45976.731661921294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45976.731661921294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45976.731661921294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45976.731661921294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45976.731661921294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45976.731661921294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45976.731661921294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45976.731661921294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45976.731661921294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45976.731661921294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45976.731661921294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45976.731661921294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45976.731661921294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45976.731661921294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45976.731661921294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45976.731661921294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45976.731661921294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45976.731661921294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45976.731661921294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45976.731661921294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45976.731661921294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45976.731661921294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45976.731661921294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45976.731661921294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45976.731661921294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45976.731661921294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45976.731661921294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45976.731661921294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45976.731661921294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45976.731661921294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45976.731661921294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45976.731661921294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45976.731661921294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45976.731661921294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45976.731661921294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45976.731661921294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45976.731661921294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45976.731661921294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45976.731661921294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45976.731661921294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45976.731661921294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45976.731661921294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45976.731661921294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45976.731662152779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45976.731662152779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45976.731662152779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45976.731662152779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45976.731662152779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45976.731662152779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45976.731662152779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45976.731662152779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45976.731662152779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45976.731662152779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45976.731662152779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45976.731662152779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45976.731662152779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45976.731662152779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45976.731662152779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45976.731662152779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45976.731662152779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45976.731662152779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45976.731662152779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45976.731662152779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45976.731662152779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45976.731662152779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45976.731662152779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45976.731662152779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45976.731662152779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45976.731662152779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45976.731662152779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45976.731662152779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45976.731662152779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45976.731662152779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45976.731662152779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45976.731662152779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45976.731662152779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45976.731662152779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45976.731662152779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45976.731662152779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45976.731662152779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45976.731662152779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45976.731662152779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45976.731662152779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45976.731662152779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45976.731662152779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45976.731662152779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45976.731662152779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45976.731662152779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45976.731662152779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45976.731662152779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45976.731662152779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45976.731662152779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45976.731662152779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45976.731662152779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45976.731662152779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45976.731662152779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45976.731662152779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45976.731662152779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45976.731662152779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45976.731662152779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45976.731662152779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45976.731662152779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45976.731662152779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45976.731662152779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45976.731662152779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45976.731662152779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45976.731662152779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45976.731662152779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45976.731662152779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45976.731662152779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45976.731662152779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45976.731662152779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45976.731662152779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45976.731662152779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45976.731662152779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45976.731662152779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45976.731662152779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45976.731662152779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45976.731662152779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45976.731662152779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45976.731662152779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45976.731662152779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45976.731662152779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45976.731662152779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45976.731662152779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45976.731662152779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45976.731662152779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45976.731662152779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45976.731662152779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45976.731662152779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45976.731662152779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45976.731662152779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45976.731662152779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45976.731662152779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45976.731662152779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45976.731662152779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45976.731662152779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45976.731662152779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45976.731662152779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45976.731662152779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45976.731662152779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45976.731662152779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45976.731662152779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45976.731662152779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45976.731662152779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45976.731662152779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45976.731662152779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45976.731662152779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45976.731662152779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45976.731662152779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45976.731662152779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45976.731662152779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45976.731662152779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45976.731662152779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45976.731662152779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45976.731662152779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45976.731662152779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45976.731662152779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45976.731662152779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45976.731662152779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45976.731662152779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45976.731662152779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45976.731662152779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45976.731662152779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45976.731662152779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45976.731662152779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45976.731662152779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45976.731662152779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45976.731662152779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45976.731662152779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45976.731662152779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45976.731662152779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45976.731662152779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45976.731662152779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45976.731662152779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45976.731662152779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45976.731662152779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45976.731662152779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45976.731662152779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45976.731662152779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45976.731662152779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45976.731662152779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45976.731662152779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45976.731662152779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45976.731662152779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45976.731662152779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45976.731662152779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45976.731662152779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45976.731662152779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45976.731662152779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45976.731662152779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45976.731662152779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45976.731662152779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45976.731662152779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45976.731662152779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45976.731662152779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45976.731662152779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45976.731662152779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45976.731662152779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45976.731662152779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45976.731662152779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45976.731662152779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45976.731662152779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45976.731662152779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45976.731662152779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45976.731662152779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45976.731662152779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45976.731662152779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45976.731662152779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45976.731662152779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45976.731662152779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45976.731662152779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45976.731662152779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45976.731662152779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45976.731662152779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45976.731662152779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45976.731662152779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45976.731662152779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45976.731662152779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45976.731662152779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45976.731662152779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45976.731662152779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45976.731662152779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45976.731662152779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45976.731662152779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45976.731662152779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45976.731662152779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45976.731662152779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45976.731662152779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45976.731662152779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45976.731662152779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45976.731662152779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45976.731662152779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45976.731662152779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45976.731662152779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45976.731662152779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45976.731662152779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45976.731662152779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45976.731662152779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45976.731662152779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45976.731662152779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45976.731662152779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45976.731662152779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45976.731662152779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45976.731662152779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45976.731662152779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45976.731662152779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45976.731662152779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45976.731662152779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45976.731662152779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45976.731662152779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45976.731662152779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45976.731662152779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45976.731662152779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45976.731662152779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45976.731662152779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45976.731662152779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45976.731662152779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45976.731662152779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45976.731662152779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45976.731662152779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45976.731662152779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45976.731662152779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45976.731662152779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45976.731662152779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45976.731662152779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45976.731662152779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45976.731662152779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45976.731662152779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45976.731662152779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45976.731662152779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45976.731662152779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45976.731662152779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45976.731662152779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45976.731662152779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45976.731662152779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45976.731662152779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45976.731662152779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45976.731662152779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45976.731662152779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45976.731662152779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45976.731662152779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45976.731662152779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45976.731662152779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45976.731662152779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45976.731662152779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45976.731662152779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45976.731662152779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45976.731662152779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45976.731662152779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45976.731662152779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45976.731662152779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45976.731662152779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45976.731662152779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45976.731662152779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45976.731662152779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45976.731662152779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45976.731662152779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45976.731662152779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45976.731662152779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45976.731662152779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45976.731662152779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45976.731662152779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45976.731662152779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45976.731662152779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45976.731662152779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45976.731662152779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45976.731662152779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45976.731662152779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45976.731662152779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45976.731662152779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45976.731662152779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45976.731662152779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45976.731662152779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45976.731662152779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45976.731662152779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45976.731662152779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45976.731662152779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45976.731662152779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45976.731662152779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45976.731662152779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45976.731662152779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45976.731662152779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45976.731662152779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45976.731662152779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45976.731662152779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45976.731662152779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45976.731662152779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45976.731662152779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45976.731662152779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45976.731662152779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45976.731662152779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45976.731662152779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45976.731662152779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45976.731662152779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45976.731662152779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45976.731662152779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45976.731662152779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45976.731662152779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45976.731662152779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45976.731662152779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45976.731662152779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45976.731662152779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45976.731662152779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45976.731662152779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45976.731662152779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45976.731662152779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45976.731662152779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45976.731662152779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45976.731662152779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45976.731662152779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45976.731662152779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45976.731662152779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45976.731662152779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45976.731662152779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45976.731662152779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45976.731662152779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45976.731662152779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45976.731662152779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45976.731662152779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45976.731662152779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45976.731662152779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45976.731662152779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45976.731662152779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45976.731662152779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45976.731662152779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45976.731662152779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45976.731662152779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45976.731662152779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45976.731662152779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45976.731662152779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45976.731662152779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45976.731662152779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45976.731662152779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45976.731662152779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45976.731662152779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45976.731662152779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45976.731662152779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45976.731662152779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45976.731662152779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45976.731662152779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45976.731662152779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45976.731662152779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45976.731662152779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45976.731662152779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45976.731662152779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45976.731662152779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45976.731662152779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45976.731662152779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45976.731662152779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45976.731662152779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45976.731662152779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45976.731662152779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45976.731662152779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45976.731662152779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45976.731662152779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45976.731662152779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45976.731662152779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45976.731662152779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45976.731662152779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45976.731662152779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45976.731662152779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45976.731662152779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45976.731662152779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45976.731662152779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45976.731662152779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45976.731662152779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45976.731662152779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45976.731662152779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45976.731662152779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45976.731662152779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45976.731662152779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45976.731662152779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45976.731662152779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45976.731662152779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45976.731662152779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45976.731662152779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45976.731662152779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45976.731662152779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45976.731662152779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45976.731662152779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45976.731662152779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45976.731662152779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45976.731662152779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45976.731662152779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45976.731662152779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45976.731662152779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45976.731662152779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45976.731662152779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45976.731662152779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45976.731662152779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45976.731662152779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45976.731662152779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45976.731662152779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45976.731662152779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45976.731662152779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45976.731662152779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45976.731662152779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45976.731662152779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45976.731662152779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45976.731662152779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45976.731662152779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45976.731662152779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45976.731662152779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45976.731662152779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45976.731662152779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45976.731662152779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45976.731662152779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45976.731662152779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45976.731662152779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45976.731662152779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45976.731662152779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45976.731662152779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45976.731662152779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45976.731662152779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45976.731662152779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45976.731662152779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45976.731662152779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45976.731662152779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45976.731662152779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45976.731662152779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45976.731662152779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45976.731662152779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45976.731662152779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45976.731662152779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45976.731662152779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45976.731662152779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45976.731662152779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45976.731662152779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45976.731662152779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45976.731662152779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45976.731662152779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45976.731662152779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45976.731662152779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45976.731662152779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45976.731662152779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45976.731662152779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45976.731662152779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45976.731662152779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45976.731662152779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45976.731662152779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45976.731662152779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45976.731662152779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45976.731662152779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45976.731662152779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45976.731662152779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45976.731662152779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45976.731662152779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45976.731662152779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45976.731662152779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45976.731662152779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45976.731662152779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45976.731662152779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45976.731662152779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45976.731662152779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45976.731662152779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45976.731662152779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45976.731662152779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45976.731662152779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45976.731662152779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45976.731662152779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45976.731662152779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45976.731662152779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45976.731662152779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45976.731662152779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45976.731662152779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45976.731662152779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45976.731662152779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45976.731662152779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45976.731662152779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45976.731662152779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45976.731662152779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45976.731662152779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45976.731662152779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45976.731662152779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45976.731662152779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45976.731662152779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45976.731662152779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45976.731662152779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273.2509443286981</v>
      </c>
      <c r="H2" s="96">
        <v>45703.474768518521</v>
      </c>
      <c r="I2" s="96" t="str">
        <f>IFERROR(VLOOKUP(D2,DB!A:F,6,0),"")</f>
        <v>SCECO</v>
      </c>
      <c r="J2" s="96" t="str">
        <f>IFERROR(VLOOKUP(D2,DB!A:G,7,0),"")</f>
        <v>Dead</v>
      </c>
      <c r="K2" s="98" t="s">
        <v>39114</v>
      </c>
      <c r="L2" s="92" t="str">
        <f>IFERROR(VLOOKUP(D2,DB!A:I,9,0),"")</f>
        <v>Latis</v>
      </c>
    </row>
    <row r="3" spans="1:16" ht="28.5" customHeight="1">
      <c r="A3" s="135" t="s">
        <v>39115</v>
      </c>
      <c r="B3" s="135" t="str">
        <f>IFERROR(VLOOKUP(D3,DB!A:K,11,0),"")</f>
        <v>R4</v>
      </c>
      <c r="C3" s="94">
        <v>2</v>
      </c>
      <c r="D3" s="92" t="s">
        <v>39116</v>
      </c>
      <c r="E3" s="95" t="s">
        <v>39021</v>
      </c>
      <c r="F3" s="96">
        <v>45976.452013888891</v>
      </c>
      <c r="G3" s="97">
        <f ca="1">IFERROR(NOW()-F3,"")</f>
        <v>0.2796480324032018</v>
      </c>
      <c r="H3" s="96">
        <v>45976.444687499999</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34317</v>
      </c>
      <c r="E4" s="95" t="s">
        <v>39021</v>
      </c>
      <c r="F4" s="96">
        <v>45976.589108796295</v>
      </c>
      <c r="G4" s="97">
        <f ca="1">IFERROR(NOW()-F4,"")</f>
        <v>0.14255312499881256</v>
      </c>
      <c r="H4" s="96">
        <v>45976.583136574074</v>
      </c>
      <c r="I4" s="135" t="str">
        <f>IFERROR(VLOOKUP(D4,DB!A:F,6,0),"")</f>
        <v>SCECO</v>
      </c>
      <c r="J4" s="135" t="str">
        <f>IFERROR(VLOOKUP(D4,DB!A:G,7,0),"")</f>
        <v>Dead</v>
      </c>
      <c r="K4" s="98" t="s">
        <v>39119</v>
      </c>
      <c r="L4" s="92" t="str">
        <f>IFERROR(VLOOKUP(D4,DB!A:I,9,0),"")</f>
        <v>Latis</v>
      </c>
    </row>
    <row r="5" spans="1:16" ht="15" customHeight="1">
      <c r="A5" s="135" t="s">
        <v>39120</v>
      </c>
      <c r="B5" s="135" t="str">
        <f>IFERROR(VLOOKUP(D5,DB!A:K,11,0),"")</f>
        <v>R4</v>
      </c>
      <c r="C5" s="94">
        <v>1</v>
      </c>
      <c r="D5" s="92" t="s">
        <v>37238</v>
      </c>
      <c r="E5" s="95" t="s">
        <v>39021</v>
      </c>
      <c r="F5" s="96">
        <v>45976.66302083333</v>
      </c>
      <c r="G5" s="97">
        <f ca="1">IFERROR(NOW()-F5,"")</f>
        <v>6.8641087964351755E-2</v>
      </c>
      <c r="H5" s="96">
        <v>45976.657060185185</v>
      </c>
      <c r="I5" s="135" t="str">
        <f>IFERROR(VLOOKUP(D5,DB!A:F,6,0),"")</f>
        <v>Generator-SG</v>
      </c>
      <c r="J5" s="135" t="str">
        <f>IFERROR(VLOOKUP(D5,DB!A:G,7,0),"")</f>
        <v>Dead</v>
      </c>
      <c r="K5" s="98" t="s">
        <v>39121</v>
      </c>
      <c r="L5" s="92" t="str">
        <f>IFERROR(VLOOKUP(D5,DB!A:I,9,0),"")</f>
        <v>Latis</v>
      </c>
    </row>
    <row r="6" spans="1:16" ht="15" customHeight="1">
      <c r="A6" s="135" t="s">
        <v>39122</v>
      </c>
      <c r="B6" s="135" t="str">
        <f>IFERROR(VLOOKUP(D6,DB!A:K,11,0),"")</f>
        <v>R4</v>
      </c>
      <c r="C6" s="94">
        <v>2</v>
      </c>
      <c r="D6" s="92" t="s">
        <v>34889</v>
      </c>
      <c r="E6" s="95" t="s">
        <v>39021</v>
      </c>
      <c r="F6" s="96">
        <v>45976.666539351849</v>
      </c>
      <c r="G6" s="97">
        <f ca="1">IFERROR(NOW()-F6,"")</f>
        <v>6.5122569445520639E-2</v>
      </c>
      <c r="H6" s="96">
        <v>45976.617766203701</v>
      </c>
      <c r="I6" s="135" t="str">
        <f>IFERROR(VLOOKUP(D6,DB!A:F,6,0),"")</f>
        <v>SCECO</v>
      </c>
      <c r="J6" s="135" t="str">
        <f>IFERROR(VLOOKUP(D6,DB!A:G,7,0),"")</f>
        <v>Vandalized</v>
      </c>
      <c r="K6" s="98" t="s">
        <v>39123</v>
      </c>
      <c r="L6" s="92" t="str">
        <f>IFERROR(VLOOKUP(D6,DB!A:I,9,0),"")</f>
        <v>Latis</v>
      </c>
    </row>
    <row r="7" spans="1:16" ht="15" customHeight="1">
      <c r="A7" s="135"/>
      <c r="B7" s="135" t="str">
        <f>IFERROR(VLOOKUP(D7,DB!A:K,11,0),"")</f>
        <v/>
      </c>
      <c r="C7" s="94"/>
      <c r="D7" s="92"/>
      <c r="E7" s="95"/>
      <c r="F7" s="96"/>
      <c r="G7" s="97">
        <f ca="1">IFERROR(NOW()-F7,"")</f>
        <v>45976.731661921294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45976.731661921294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45976.731661921294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45976.731661921294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45976.731661921294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45976.731661921294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45976.731661921294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45976.731661921294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45976.731661921294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45976.731661921294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45976.731661921294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45976.731661921294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45976.731661921294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45976.731661921294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45976.731661921294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45976.731661921294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45976.731661921294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45976.731661921294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45976.731661921294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45976.731661921294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45976.731661921294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45976.731661921294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45976.731661921294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45976.731661921294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45976.731661921294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45976.731661921294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45976.731661921294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45976.731661921294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45976.731661921294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45976.731661921294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45976.731661921294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45976.731661921294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45976.731661921294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45976.731661921294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45976.731661921294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45976.731661921294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45976.731661921294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45976.731661921294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45976.731661921294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45976.731661921294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45976.731661921294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45976.731661921294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45976.731661921294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45976.731661921294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45976.731661921294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45976.731661921294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45976.731661921294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45976.731661921294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45976.731661921294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45976.731661921294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45976.731661921294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45976.731661921294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45976.731661921294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45976.731661921294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45976.731661921294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45976.731661921294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45976.731661921294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45976.731661921294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45976.731661921294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45976.731661921294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45976.731661921294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45976.731661921294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45976.731661921294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45976.731661921294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45976.731661921294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45976.731661921294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45976.731661921294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45976.731661921294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45976.731661921294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45976.731661921294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45976.731661921294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45976.731661921294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45976.731661921294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45976.731661921294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45976.731661921294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45976.731661921294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45976.731661921294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45976.731661921294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45976.731661921294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45976.731661921294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45976.731661921294</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E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8"/>
  <sheetViews>
    <sheetView tabSelected="1"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84.899601736105978</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39100</v>
      </c>
      <c r="F3" s="38">
        <v>45926.188877314817</v>
      </c>
      <c r="G3" s="116">
        <f t="shared" ref="G3" ca="1" si="0">IFERROR(NOW()-F3,"")</f>
        <v>50.542784606477653</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39100</v>
      </c>
      <c r="F4" s="125">
        <v>45948.661111111112</v>
      </c>
      <c r="G4" s="126">
        <f t="shared" ref="G4" ca="1" si="1">IFERROR(NOW()-F4,"")</f>
        <v>28.070550810181885</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38409</v>
      </c>
      <c r="E6" s="124" t="s">
        <v>39021</v>
      </c>
      <c r="F6" s="124"/>
      <c r="G6" s="126">
        <f t="shared" ref="G6:G41" ca="1" si="2">IFERROR(NOW()-F6,"")</f>
        <v>45976.731661921294</v>
      </c>
      <c r="H6" s="125">
        <v>45976.36105324074</v>
      </c>
      <c r="I6" s="124" t="str">
        <f>IFERROR(VLOOKUP(D6,DB!A:F,6,0),"")</f>
        <v>SCECO</v>
      </c>
      <c r="J6" s="124" t="str">
        <f>IFERROR(VLOOKUP(D6,DB!A:G,7,0),"")</f>
        <v>Good</v>
      </c>
      <c r="K6" s="124" t="s">
        <v>39133</v>
      </c>
      <c r="L6" s="124" t="str">
        <f>IFERROR(VLOOKUP(D6,DB!A:I,9,0),"")</f>
        <v>Latis</v>
      </c>
    </row>
    <row r="7" spans="1:13" ht="30.75">
      <c r="A7" s="124" t="s">
        <v>39132</v>
      </c>
      <c r="B7" s="124" t="str">
        <f>IFERROR(VLOOKUP(D7,DB!A:K,11,0),"")</f>
        <v>R5</v>
      </c>
      <c r="C7" s="124">
        <v>3</v>
      </c>
      <c r="D7" s="124" t="s">
        <v>38148</v>
      </c>
      <c r="E7" s="124" t="s">
        <v>39021</v>
      </c>
      <c r="F7" s="124"/>
      <c r="G7" s="126">
        <f t="shared" ca="1" si="2"/>
        <v>45976.731661921294</v>
      </c>
      <c r="H7" s="125">
        <v>45976.442164351851</v>
      </c>
      <c r="I7" s="124" t="str">
        <f>IFERROR(VLOOKUP(D7,DB!A:F,6,0),"")</f>
        <v>SCECO</v>
      </c>
      <c r="J7" s="124" t="str">
        <f>IFERROR(VLOOKUP(D7,DB!A:G,7,0),"")</f>
        <v>Haj Removal</v>
      </c>
      <c r="K7" s="124" t="s">
        <v>39134</v>
      </c>
      <c r="L7" s="124" t="str">
        <f>IFERROR(VLOOKUP(D7,DB!A:I,9,0),"")</f>
        <v>Latis</v>
      </c>
    </row>
    <row r="8" spans="1:13" ht="30.75">
      <c r="A8" s="124" t="s">
        <v>39132</v>
      </c>
      <c r="B8" s="124" t="str">
        <f>IFERROR(VLOOKUP(D8,DB!A:K,11,0),"")</f>
        <v>R5</v>
      </c>
      <c r="C8" s="124">
        <v>2</v>
      </c>
      <c r="D8" s="124" t="s">
        <v>38268</v>
      </c>
      <c r="E8" s="124" t="s">
        <v>39021</v>
      </c>
      <c r="F8" s="124"/>
      <c r="G8" s="126">
        <f t="shared" ca="1" si="2"/>
        <v>45976.731661921294</v>
      </c>
      <c r="H8" s="158">
        <v>45976.54896990741</v>
      </c>
      <c r="I8" s="124" t="str">
        <f>IFERROR(VLOOKUP(D8,DB!A:F,6,0),"")</f>
        <v>SCECO</v>
      </c>
      <c r="J8" s="124" t="str">
        <f>IFERROR(VLOOKUP(D8,DB!A:G,7,0),"")</f>
        <v>Good</v>
      </c>
      <c r="K8" s="124" t="s">
        <v>39134</v>
      </c>
      <c r="L8" s="124" t="str">
        <f>IFERROR(VLOOKUP(D8,DB!A:I,9,0),"")</f>
        <v>Latis</v>
      </c>
    </row>
    <row r="9" spans="1:13">
      <c r="A9" s="124" t="s">
        <v>39132</v>
      </c>
      <c r="B9" s="124" t="str">
        <f>IFERROR(VLOOKUP(D9,DB!A:K,11,0),"")</f>
        <v>R5</v>
      </c>
      <c r="C9" s="124">
        <v>1</v>
      </c>
      <c r="D9" s="124" t="s">
        <v>33353</v>
      </c>
      <c r="E9" s="124" t="s">
        <v>39021</v>
      </c>
      <c r="F9" s="124"/>
      <c r="G9" s="126">
        <f t="shared" ca="1" si="2"/>
        <v>45976.731661921294</v>
      </c>
      <c r="H9" s="158">
        <v>45976.567210648151</v>
      </c>
      <c r="I9" s="124" t="str">
        <f>IFERROR(VLOOKUP(D9,DB!A:F,6,0),"")</f>
        <v>SCECO</v>
      </c>
      <c r="J9" s="124" t="str">
        <f>IFERROR(VLOOKUP(D9,DB!A:G,7,0),"")</f>
        <v>Weak</v>
      </c>
      <c r="K9" s="124" t="s">
        <v>39135</v>
      </c>
      <c r="L9" s="124" t="str">
        <f>IFERROR(VLOOKUP(D9,DB!A:I,9,0),"")</f>
        <v>Latis</v>
      </c>
    </row>
    <row r="10" spans="1:13">
      <c r="A10" s="124" t="s">
        <v>39136</v>
      </c>
      <c r="B10" s="124" t="str">
        <f>IFERROR(VLOOKUP(D10,DB!A:K,11,0),"")</f>
        <v>R5</v>
      </c>
      <c r="C10" s="124">
        <v>1</v>
      </c>
      <c r="D10" s="124" t="s">
        <v>32205</v>
      </c>
      <c r="E10" s="124" t="s">
        <v>39100</v>
      </c>
      <c r="F10" s="158">
        <v>45976.662719907406</v>
      </c>
      <c r="G10" s="126">
        <f ca="1">IFERROR(NOW()-F10,"")</f>
        <v>6.8942013887863141E-2</v>
      </c>
      <c r="H10" s="158">
        <v>45976.656805555554</v>
      </c>
      <c r="I10" s="124" t="str">
        <f>IFERROR(VLOOKUP(D10,DB!A:F,6,0),"")</f>
        <v>SCECO</v>
      </c>
      <c r="J10" s="124" t="str">
        <f>IFERROR(VLOOKUP(D10,DB!A:G,7,0),"")</f>
        <v>Good</v>
      </c>
      <c r="K10" s="124" t="s">
        <v>39137</v>
      </c>
      <c r="L10" s="124" t="str">
        <f>IFERROR(VLOOKUP(D10,DB!A:I,9,0),"")</f>
        <v>Latis</v>
      </c>
    </row>
    <row r="11" spans="1:13">
      <c r="A11" s="124"/>
      <c r="B11" s="124" t="str">
        <f>IFERROR(VLOOKUP(D11,DB!A:K,11,0),"")</f>
        <v/>
      </c>
      <c r="C11" s="124"/>
      <c r="D11" s="124"/>
      <c r="E11" s="124"/>
      <c r="F11" s="124"/>
      <c r="G11" s="126">
        <f t="shared" ca="1" si="2"/>
        <v>45976.731661921294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45976.731661921294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45976.731661921294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45976.731661921294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45976.731661921294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45976.731661921294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45976.731661921294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45976.731661921294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45976.731661921294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45976.731661921294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45976.731661921294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45976.731661921294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45976.731661921294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45976.731661921294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45976.731661921294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45976.731661921294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45976.731661921294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45976.731661921294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45976.731661921294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45976.731661921294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45976.731661921294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45976.731661921294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45976.731661921294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45976.731661921294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45976.731661921294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45976.731661921294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45976.731661921294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45976.731661921294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45976.731661921294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45976.731661921294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45976.731661921294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ref="G42:G105" ca="1" si="3">IFERROR(NOW()-F42,"")</f>
        <v>45976.731661921294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45976.731661921294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45976.731661921294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45976.731661921294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45976.731661921294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45976.731661921294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45976.731661921294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45976.731661921294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45976.731661921294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45976.731661921294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45976.731661921294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45976.731661921294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45976.731661921294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45976.731661921294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45976.731661921294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45976.731661921294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45976.731661921294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45976.731661921294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45976.731661921294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45976.731661921294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45976.731661921294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45976.731661921294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45976.731661921294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45976.731661921294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45976.731661921294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45976.731661921294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45976.731661921294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45976.731661921294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45976.731661921294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45976.731661921294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45976.731661921294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45976.731661921294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45976.731661921294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45976.731661921294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45976.731661921294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45976.731661921294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45976.731661921294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45976.731661921294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45976.731661921294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45976.731661921294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45976.731661921294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45976.731661921294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45976.731661921294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45976.731661921294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45976.731661921294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45976.731661921294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45976.731661921294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45976.731661921294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45976.731661921294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45976.731661921294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45976.731661921294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45976.731661921294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45976.731661921294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45976.731661921294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45976.731661921294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45976.731661921294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45976.731661921294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45976.731661921294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45976.731661921294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45976.731661921294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45976.731661921294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45976.731661921294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45976.731661921294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45976.731661921294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4">IFERROR(NOW()-F106,"")</f>
        <v>45976.731661921294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45976.731661921294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45976.731661921294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45976.731661921294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45976.731661921294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45976.731661921294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45976.731661921294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45976.731661921294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45976.731661921294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45976.731661921294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45976.731661921294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45976.731661921294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45976.731661921294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45976.731661921294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45976.731661921294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45976.731661921294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45976.731661921294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45976.731661921294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45976.731661921294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45976.731661921294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45976.731661921294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45976.731661921294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45976.731661921294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45976.731661921294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45976.731661921294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45976.731661921294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45976.731661921294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45976.731661921294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45976.731661921294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45976.731661921294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45976.731661921294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45976.731661921294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45976.731661921294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45976.731661921294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45976.731661921294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45976.731661921294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45976.731661921294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45976.731661921294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45976.731661921294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45976.731661921294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45976.731661921294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45976.731661921294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45976.731661921294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45976.731661921294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45976.731661921294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45976.731661921294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45976.731661921294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45976.731661921294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45976.731661921294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45976.731661921294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45976.731661921294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45976.731661921294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45976.731661921294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45976.731661921294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45976.731661921294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45976.731661921294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45976.731661921294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45976.731661921294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45976.731661921294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45976.731661921294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45976.731661921294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45976.731661921294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45976.731661921294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45976.731661921294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5">IFERROR(NOW()-F170,"")</f>
        <v>45976.731661921294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45976.731661921294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45976.731661921294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45976.731661921294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45976.731661921294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45976.731661921294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45976.731661921294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45976.731661921294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45976.731661921294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45976.731661921294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45976.731661921294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45976.731661921294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45976.731661921294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45976.731661921294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45976.731661921294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45976.731661921294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45976.731661921294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45976.731661921294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45976.731661921294</v>
      </c>
      <c r="H188" s="124"/>
      <c r="I188" s="124" t="str">
        <f>IFERROR(VLOOKUP(D188,DB!A:F,6,0),"")</f>
        <v/>
      </c>
      <c r="J188" s="124" t="str">
        <f>IFERROR(VLOOKUP(D188,DB!A:G,7,0),"")</f>
        <v/>
      </c>
      <c r="K188" s="124"/>
      <c r="L188" s="124" t="str">
        <f>IFERROR(VLOOKUP(D188,DB!A:I,9,0),"")</f>
        <v/>
      </c>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45976.731661921294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45976.731661921294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45976.731661921294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45976.731661921294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45976.731661921294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45976.731661921294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45976.731661921294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45976.731661921294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45976.731661921294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45976.731661921294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45976.731661921294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45976.731661921294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45976.731661921294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45976.731661921294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45976.731661921294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45976.731661921294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45976.731661921294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45976.731661921294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45976.731661921294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45976.731661921294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45976.731661921294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45976.731661921294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45976.731661921294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45976.731661921294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45976.731661921294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45976.731661921294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45976.731661921294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45976.731661921294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45976.731661921294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45976.731661921294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45976.731661921294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45976.731661921294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45976.731661921294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45976.731661921294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45976.731661921294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45976.731661921294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45976.731661921294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45976.731661921294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45976.731661921294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45976.731661921294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45976.731661921294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45976.731661921294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45976.731661921294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45976.731661921294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45976.731661921294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45976.731661921294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45976.731661921294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45976.731661921294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45976.731661921294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45976.731661921294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45976.731661921294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45976.731661921294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45976.731661921294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45976.731661921294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45976.731661921294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45976.731661921294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45976.731661921294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45976.731661921294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45976.731661921294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45976.731661921294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45976.731661921294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45976.731661921294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45976.731661921294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45976.731661921294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45976.731661921294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45976.731661921294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45976.731661921294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45976.731661921294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45976.731661921294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45976.731661921294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45976.731661921294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45976.731661921294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45976.731661921294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45976.731661921294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45976.731661921294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45976.731661921294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45976.731661921294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45976.731661921294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45976.731661921294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45976.731661921294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45976.731661921294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45976.731661921294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45976.731661921294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45976.731661921294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45976.731661921294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45976.731661921294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45976.731661921294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45976.731661921294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45976.731661921294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45976.731661921294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45976.731661921294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45976.731661921294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45976.731661921294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45976.731661921294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45976.731661921294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45976.731661921294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45976.731661921294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45976.731661921294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45976.731661921294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45976.731661921294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45976.731661921294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45976.731661921294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45976.731661921294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45976.731661921294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45976.731661921294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45976.731661921294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45976.731661921294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45976.731661921294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45976.731661921294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45976.731661921294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45976.731661921294</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2025-11-15T14:35:49Z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