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46" documentId="13_ncr:1_{F6CB121F-512D-4AA6-A0C1-0FB36C537598}" xr6:coauthVersionLast="47" xr6:coauthVersionMax="47" xr10:uidLastSave="{D01F84E4-D681-4FCD-902F-07A4554CA29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12" i="6"/>
  <c r="B13" i="6"/>
  <c r="B14" i="6"/>
  <c r="B15" i="6"/>
  <c r="B16" i="6"/>
  <c r="B17" i="6"/>
  <c r="B18" i="6"/>
  <c r="B19" i="6"/>
  <c r="B20" i="6"/>
  <c r="B21" i="6"/>
  <c r="B22" i="6"/>
  <c r="B23" i="6"/>
  <c r="B24" i="6"/>
  <c r="B25" i="6"/>
  <c r="B26" i="6"/>
  <c r="B27" i="6"/>
  <c r="B28" i="6"/>
  <c r="B29" i="6"/>
  <c r="B30" i="6"/>
  <c r="B31" i="6"/>
  <c r="B32" i="6"/>
  <c r="B33" i="6"/>
  <c r="B34" i="6"/>
  <c r="B35" i="6"/>
  <c r="B36" i="6"/>
  <c r="B37" i="6"/>
  <c r="G12" i="6"/>
  <c r="G13" i="6"/>
  <c r="G14" i="6"/>
  <c r="G15" i="6"/>
  <c r="G16" i="6"/>
  <c r="G17" i="6"/>
  <c r="G18" i="6"/>
  <c r="G19" i="6"/>
  <c r="G20" i="6"/>
  <c r="G21" i="6"/>
  <c r="G22" i="6"/>
  <c r="G23" i="6"/>
  <c r="G24" i="6"/>
  <c r="G25" i="6"/>
  <c r="G26" i="6"/>
  <c r="G27" i="6"/>
  <c r="G28" i="6"/>
  <c r="G29" i="6"/>
  <c r="G30" i="6"/>
  <c r="G31" i="6"/>
  <c r="G32" i="6"/>
  <c r="G33" i="6"/>
  <c r="G34" i="6"/>
  <c r="G35" i="6"/>
  <c r="G36" i="6"/>
  <c r="G37" i="6"/>
  <c r="I12" i="6"/>
  <c r="I13" i="6"/>
  <c r="I14" i="6"/>
  <c r="I15" i="6"/>
  <c r="I16" i="6"/>
  <c r="I17" i="6"/>
  <c r="I18" i="6"/>
  <c r="I19" i="6"/>
  <c r="I20" i="6"/>
  <c r="I21" i="6"/>
  <c r="I22" i="6"/>
  <c r="I23" i="6"/>
  <c r="I24" i="6"/>
  <c r="I25" i="6"/>
  <c r="I26" i="6"/>
  <c r="I27" i="6"/>
  <c r="I28" i="6"/>
  <c r="I29" i="6"/>
  <c r="I30" i="6"/>
  <c r="I31" i="6"/>
  <c r="I32" i="6"/>
  <c r="I33" i="6"/>
  <c r="I34" i="6"/>
  <c r="I35" i="6"/>
  <c r="I36" i="6"/>
  <c r="I37" i="6"/>
  <c r="J12" i="6"/>
  <c r="J13" i="6"/>
  <c r="J14" i="6"/>
  <c r="J15" i="6"/>
  <c r="J16" i="6"/>
  <c r="J17" i="6"/>
  <c r="J18" i="6"/>
  <c r="J19" i="6"/>
  <c r="J20" i="6"/>
  <c r="J21" i="6"/>
  <c r="J22" i="6"/>
  <c r="J23" i="6"/>
  <c r="J24" i="6"/>
  <c r="J25" i="6"/>
  <c r="J26" i="6"/>
  <c r="J27" i="6"/>
  <c r="J28" i="6"/>
  <c r="J29" i="6"/>
  <c r="J30" i="6"/>
  <c r="J31" i="6"/>
  <c r="J32" i="6"/>
  <c r="J33" i="6"/>
  <c r="J34" i="6"/>
  <c r="J35" i="6"/>
  <c r="J36" i="6"/>
  <c r="J37" i="6"/>
  <c r="L12" i="6"/>
  <c r="L13" i="6"/>
  <c r="L14" i="6"/>
  <c r="L15" i="6"/>
  <c r="L16" i="6"/>
  <c r="L17" i="6"/>
  <c r="L18" i="6"/>
  <c r="L19" i="6"/>
  <c r="L20" i="6"/>
  <c r="L21" i="6"/>
  <c r="L22" i="6"/>
  <c r="L23" i="6"/>
  <c r="L24" i="6"/>
  <c r="L25" i="6"/>
  <c r="L26" i="6"/>
  <c r="L27" i="6"/>
  <c r="L28" i="6"/>
  <c r="L29" i="6"/>
  <c r="L30" i="6"/>
  <c r="L31" i="6"/>
  <c r="L32" i="6"/>
  <c r="L33" i="6"/>
  <c r="L34" i="6"/>
  <c r="L35" i="6"/>
  <c r="L36" i="6"/>
  <c r="L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<sst xmlns="http://schemas.openxmlformats.org/spreadsheetml/2006/main" count="180326" uniqueCount="39135">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</sst>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300.49699988425709</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8.6907291661191266E-2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45963.445425810183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45963.445425810183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45963.445425810183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45963.445425810183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45963.445425810183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45963.445425810183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45963.445425810183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45963.445425810183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45963.445425810183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45963.445425810183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45963.445425810183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45963.445425810183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45963.445425810183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45963.445425810183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45963.445425810183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45963.445425810183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45963.445425810183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45963.445425810183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45963.445425810183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45963.445425810183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45963.445425810183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45963.445425810183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45963.445425810183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45963.445425810183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45963.445425810183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45963.445425810183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45963.445425810183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45963.445425810183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45963.445425810183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45963.445425810183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45963.445425810183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45963.445425810183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45963.445425810183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45963.445425810183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45963.445425810183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45963.445425810183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45963.445425810183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45963.445425810183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45963.445425810183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45963.445425810183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45963.445425810183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45963.445425810183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45963.445425810183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45963.445425810183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45963.445425810183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45963.445425810183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45963.445425810183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45963.445425810183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45963.445425810183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45963.445425810183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45963.445425810183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45963.445425810183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45963.445425810183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45963.445425810183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45963.445425810183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45963.445425810183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45963.445425810183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45963.445425810183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45963.445425810183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45963.445425810183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45963.445425810183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45963.445425810183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45963.445425810183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45963.445425810183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45963.445425810183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45963.445425810183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45963.445425810183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45963.445425810183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45963.445425810183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45963.445425810183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45963.445425810183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45963.445425810183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45963.445425810183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45963.445425810183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45963.445425810183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45963.445425810183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45963.445425810183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45963.445425810183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45963.445425810183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45963.445425810183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45963.445425810183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45963.445425810183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45963.445425810183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45963.445425810183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45963.445425810183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45963.445425810183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45963.445425810183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45963.445425810183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45963.445425810183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45963.445425810183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45963.445425810183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45963.445425810183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45963.445425810183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45963.445425810183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45963.445425810183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45963.445425810183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45963.445425810183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45963.445425810183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45963.445425810183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45963.445425810183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45963.445425810183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45963.445425810183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45963.445425810183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45963.445425810183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45963.445425810183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45963.445425810183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45963.445425810183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45963.445425810183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45963.445425810183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45963.445425810183</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45963.445425810183</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138.44558784722176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4.7033424768524128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0.67153692129795672</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0.10565729166410165</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45963.445425810183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45963.445425810183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45963.445425810183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45963.445425810183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45963.445425810183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45963.445425810183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45963.445425810183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45963.445425810183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45963.445425810183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45963.445425810183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45963.445425810183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45963.445425810183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45963.445425810183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45963.445425810183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45963.445425810183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45963.445425810183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45963.445425810183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45963.445425810183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45963.445425810183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45963.445425810183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45963.445425810183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45963.445425810183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45963.445425810183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45963.445425810183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45963.445425810183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45963.445425810183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45963.445425810183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45963.445425810183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45963.445425810183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45963.445425810183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45963.445425810183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45963.445425810183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45963.445425810183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45963.445425810183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45963.445425810183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45963.445425810183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45963.445425810183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45963.445425810183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45963.445425810183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45963.445425810183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45963.445425810183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45963.445425810183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45963.445425810183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45963.445425810183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45963.445425810183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45963.445425810183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45963.445425810183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45963.445425810183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45963.445425810183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45963.445425810183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45963.445425810183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45963.445425810183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45963.445425810183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45963.445425810183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45963.445425810183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45963.445425810183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45963.445425810183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45963.445425810183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45963.445425810183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45963.445425810183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45963.445425810183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45963.445425810183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45963.445425810183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45963.445425810183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45963.445425810183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45963.445425810183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45963.445425810183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45963.445425810183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45963.445425810183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45963.445425810183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45963.445425810183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45963.445425810183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45963.445425810183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45963.445425810183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45963.445425810183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45963.445425810183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45963.445425810183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45963.445425810183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45963.445425810183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45963.445425810183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45963.445425810183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45963.445425810183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45963.445425810183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45963.445425810183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45963.445425810183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45963.445425810183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45963.445425810183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45963.445425810183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45963.445425810183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45963.445425810183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45963.445425810183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45963.445425810183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45963.445425810183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45963.445425810183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45963.445425810183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45963.445425810183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45963.445425810183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45963.445425810183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45963.445425810183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45963.445425810183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45963.445425810183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45963.445425810183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45963.445425810183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45963.445425810183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45963.445425810183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45963.445425810183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45963.445425810183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45963.445425810183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45963.445425810183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45963.445425810183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45963.445425810183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45963.445425810183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45963.445425810183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45963.445425810183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45963.445425810183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45963.445425810183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45963.445425810183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45963.445425810183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45963.445425810183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45963.445425810183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45963.445425810183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45963.445425810183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45963.445425810183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45963.445425810183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45963.445425810183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45963.445425810183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45963.445425810183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45963.445425810183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45963.445425810183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45963.445425810183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45963.445425810183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45963.445425810183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45963.445425810183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45963.445425810183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45963.445425810183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45963.445425810183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45963.445425810183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45963.445425810183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45963.445425810183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45963.445425810183</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45963.445425810183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45963.445425810183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45963.445425810183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45963.445425810183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45963.445425810183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45963.445425810183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45963.445425810183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45963.445425810183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45963.445425810183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45963.445425810183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45963.445425810183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45963.445425810183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45963.445425810183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45963.445425810183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45963.445425810183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45963.445425810183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45963.445425810183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45963.445425810183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45963.445425810183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45963.445425810183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45963.445425810183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45963.445425810183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45963.445425810183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45963.445425810183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45963.445425810183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45963.445425810183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45963.445425810183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45963.445425810183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45963.445425810183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45963.445425810183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45963.445425810183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45963.445425810183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45963.445425810183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45963.445425810183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45963.445425810183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45963.445425810183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45963.445425810183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45963.445425810183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45963.445425810183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45963.445425810183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45963.445425810183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45963.445425810183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45963.445425810183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45963.445425810183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45963.445425810183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45963.445425810183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45963.445425810183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45963.445425810183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45963.445425810183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45963.445425810183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45963.445425810183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45963.445425810183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45963.445425810183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45963.445425810183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45963.445425810183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45963.445425810183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45963.445425810183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45963.445425810183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45963.445425810183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45963.445425810183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45963.445425810183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45963.445425810183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45963.445425810183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45963.445425810183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45963.445425810183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45963.445425810183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45963.445425810183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45963.445425810183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45963.445425810183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45963.445425810183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45963.445425810183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45963.445425810183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45963.445425810183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45963.445425810183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45963.445425810183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45963.445425810183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45963.445425810183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45963.445425810183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45963.445425810183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45963.445425810183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45963.445425810183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45963.445425810183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45963.445425810183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45963.445425810183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45963.445425810183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45963.445425810183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45963.445425810183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45963.445425810183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45963.445425810183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45963.445425810183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45963.445425810183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45963.445425810183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45963.445425810183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45963.445425810183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45963.445425810183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45963.445425810183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45963.445425810183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45963.445425810183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45963.445425810183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45963.445425810183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45963.445425810183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45963.445425810183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45963.445425810183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45963.445425810183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45963.445425810183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45963.445425810183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45963.445425810183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45963.445425810183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45963.445425810183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45963.445425810183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45963.445425810183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45963.445425810183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45963.445425810183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45963.445425810183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45963.445425810183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45963.445425810183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45963.445425810183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45963.445425810183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45963.445425810183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45963.445425810183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45963.445425810183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45963.445425810183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45963.445425810183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45963.445425810183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45963.445425810183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45963.445425810183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45963.445425810183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45963.445425810183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45963.445425810183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45963.445425810183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45963.445425810183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45963.445425810183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45963.445425810183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45963.445425810183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45963.445425810183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45963.445425810183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45963.445425810183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45963.445425810183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45963.445425810183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45963.445425810183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45963.445425810183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45963.445425810183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45963.445425810183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45963.445425810183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45963.445425810183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45963.445425810183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45963.445425810183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45963.445425810183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45963.445425810183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45963.445425810183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45963.445425810183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45963.445425810183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45963.445425810183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45963.445425810183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45963.445425810183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45963.445425810183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45963.445425810183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45963.445425810183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45963.445425810183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45963.445425810183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45963.445425810183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45963.445425810183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45963.445425810183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45963.445425810183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45963.445425810183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45963.445425810183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45963.445425810183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45963.445425810183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45963.445425810183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45963.445425810183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45963.445425810183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45963.445425810183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45963.445425810183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45963.445425810183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45963.445425810183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45963.445425810183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45963.445425810183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45963.445425810183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45963.445425810183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45963.445425810183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45963.445425810183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45963.445425810183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45963.445425810183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45963.445425810183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45963.445425810183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45963.445425810183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45963.445425810183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45963.445425810183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45963.445425810183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45963.445425810183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45963.445425810183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45963.445425810183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45963.445425810183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45963.445425810183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45963.445425810183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45963.445425810183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45963.445425810183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45963.445425810183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45963.445425810183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45963.445425810183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45963.445425810183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45963.445425810183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45963.445425810183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45963.445425810183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45963.445425810183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45963.445425810183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45963.445425810183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45963.445425810183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45963.445425810183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45963.445425810183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45963.445425810183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45963.445425810183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45963.445425810183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45963.445425810183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45963.445425810183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45963.445425810183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45963.445425810183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45963.445425810183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45963.445425810183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45963.445425810183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45963.445425810183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45963.445425810183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45963.445425810183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45963.445425810183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45963.445425810183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45963.445425810183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45963.445425810183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45963.445425810183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45963.445425810183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45963.445425810183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45963.445425810183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45963.445425810183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45963.445425810183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45963.445425810183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45963.445425810183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45963.445425810183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45963.445425810183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45963.445425810183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45963.445425810183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45963.445425810183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45963.445425810183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45963.445425810183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45963.445425810183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45963.445425810183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45963.445425810183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45963.445425810183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45963.445425810183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45963.445425810183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45963.445425810183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45963.445425810183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45963.445425810183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45963.445425810183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45963.445425810183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45963.445425810183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45963.445425810183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45963.445425810183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45963.445425810183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45963.445425810183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45963.445425810183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45963.445425810183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45963.445425810183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45963.445425810183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45963.445425810183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45963.445425810183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45963.445425810183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45963.445425810183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45963.445425810183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45963.445425810183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45963.445425810183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45963.445425810183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45963.445425810183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45963.445425810183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45963.445425810183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45963.445425810183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45963.445425810183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45963.445425810183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45963.445425810183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45963.445425810183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45963.445425810183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45963.445425810183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45963.445425810183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45963.445425810183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45963.445425810183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45963.445425810183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45963.445425810183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45963.445425810183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45963.445425810183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45963.445425810183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45963.445425810183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45963.445425810183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45963.445425810183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45963.445425810183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45963.445425810183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45963.445425810183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45963.445425810183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45963.445425810183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45963.445425810183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45963.445425810183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45963.445425810183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45963.445425810183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45963.445425810183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45963.445425810183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45963.445425810183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45963.445425810183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45963.445425810183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45963.445425810183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45963.445425810183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45963.445425810183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45963.445425810183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45963.445425810183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45963.445425810183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45963.445425810183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45963.445425810183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45963.445425810183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45963.445425810183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45963.445425810183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45963.445425810183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45963.445425810183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45963.445425810183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45963.445425810183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45963.445425810183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45963.445425810183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45963.445425810183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45963.445425810183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45963.445425810183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45963.445425810183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45963.445425810183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45963.445425810183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45963.445425810183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45963.445425810183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45963.445425810183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45963.445425810183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45963.445425810183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45963.445425810183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45963.445425810183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45963.445425810183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45963.445425810183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45963.445425810183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45963.445425810183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45963.445425810183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45963.445425810183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45963.445425810183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45963.445425810183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45963.445425810183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45963.445425810183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45963.445425810183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45963.445425810183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45963.445425810183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45963.445425810183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45963.445425810183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45963.445425810183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45963.445425810183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45963.445425810183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45963.445425810183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45963.445425810183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45963.445425810183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45963.445425810183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45963.445425810183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45963.445425810183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45963.445425810183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45963.445425810183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45963.445425810183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45963.445425810183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45963.445425810183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45963.445425810183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45963.445425810183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45963.445425810183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45963.445425810183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45963.445425810183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45963.445425810183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45963.445425810183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45963.445425810183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45963.445425810183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45963.445425810183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45963.445425810183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45963.445425810183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45963.445425810183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45963.445425810183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45963.445425810183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45963.445425810183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45963.445425810183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45963.445425810183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45963.445425810183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45963.445425810183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45963.445425810183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45963.445425810183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45963.445425810183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45963.445425810183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45963.445425810183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45963.445425810183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45963.445425810183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45963.445425810183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45963.445425810183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45963.445425810183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45963.445425810183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45963.445425810183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45963.445425810183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45963.445425810183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45963.445425810183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45963.445425810183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45963.445425810183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45963.445425810183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45963.445425810183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45963.445425810183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45963.445425810183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45963.445425810183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45963.445425810183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45963.445425810183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45963.445425810183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45963.445425810183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45963.445425810183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45963.445425810183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45963.445425810183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45963.445425810183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45963.445425810183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45963.445425810183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45963.445425810183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45963.445425810183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45963.445425810183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45963.445425810183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45963.445425810183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45963.445425810183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45963.445425810183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45963.445425810183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45963.445425810183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45963.445425810183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45963.445425810183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45963.445425810183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45963.445425810183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45963.445425810183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45963.445425810183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45963.445425810183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45963.445425810183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45963.445425810183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45963.445425810183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45963.445425810183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45963.445425810183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45963.445425810183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45963.445425810183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45963.445425810183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45963.445425810183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45963.445425810183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45963.445425810183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45963.445425810183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45963.445425810183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45963.445425810183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45963.445425810183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45963.445425810183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45963.445425810183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45963.445425810183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45963.445425810183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45963.445425810183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45963.445425810183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45963.445425810183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45963.445425810183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45963.445425810183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45963.445425810183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45963.445425810183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45963.445425810183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45963.445425810183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45963.445425810183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45963.445425810183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45963.445425810183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45963.445425810183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45963.445425810183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45963.445425810183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45963.445425810183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45963.445425810183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45963.445425810183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45963.445425810183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45963.445425810183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45963.445425810183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45963.445425810183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45963.445425810183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45963.445425810183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45963.445425810183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45963.445425810183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45963.445425810183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45963.445425810183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45963.445425810183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45963.445425810183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45963.445425810183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45963.445425810183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45963.445425810183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45963.445425810183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45963.445425810183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45963.445425810183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45963.445425810183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45963.445425810183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45963.445425810183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45963.445425810183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45963.445425810183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45963.445425810183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45963.445425810183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45963.445425810183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45963.445425810183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45963.445425810183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45963.445425810183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45963.445425810183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45963.445425810183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45963.445425810183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45963.445425810183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45963.445425810183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45963.445425810183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45963.445425810183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45963.445425810183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45963.445425810183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45963.445425810183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45963.445425810183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45963.445425810183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45963.445425810183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45963.445425810183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45963.445425810183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45963.445425810183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45963.445425810183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45963.445425810183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45963.445425810183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45963.445425810183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45963.445425810183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45963.445425810183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45963.445425810183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45963.445425810183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45963.445425810183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45963.445425810183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45963.445425810183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45963.445425810183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45963.445425810183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45963.445425810183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45963.445425810183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45963.445425810183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45963.445425810183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45963.445425810183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45963.445425810183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45963.445425810183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45963.445425810183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45963.445425810183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45963.445425810183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45963.445425810183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45963.445425810183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45963.445425810183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45963.445425810183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45963.445425810183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45963.445425810183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45963.445425810183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45963.445425810183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45963.445425810183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45963.445425810183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45963.445425810183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45963.445425810183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45963.445425810183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45963.445425810183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45963.445425810183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45963.445425810183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45963.445425810183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45963.445425810183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45963.445425810183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45963.445425810183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45963.445425810183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45963.445425810183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45963.445425810183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45963.445425810183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45963.445425810183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45963.445425810183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45963.445425810183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45963.445425810183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45963.445425810183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45963.445425810183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45963.445425810183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45963.445425810183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45963.445425810183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45963.445425810183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45963.445425810183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45963.445425810183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45963.445425810183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45963.445425810183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45963.445425810183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45963.445425810183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45963.445425810183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45963.445425810183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45963.445425810183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45963.445425810183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45963.445425810183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45963.445425810183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45963.445425810183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45963.445425810183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45963.445425810183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45963.445425810183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45963.445425810183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45963.445425810183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45963.445425810183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45963.445425810183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45963.445425810183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45963.445425810183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45963.445425810183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45963.445425810183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45963.445425810183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45963.445425810183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45963.445425810183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45963.445425810183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45963.445425810183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45963.445425810183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45963.445425810183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45963.445425810183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45963.445425810183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45963.445425810183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45963.445425810183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45963.445425810183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45963.445425810183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45963.445425810183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45963.445425810183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45963.445425810183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45963.445425810183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45963.445425810183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45963.445425810183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45963.445425810183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45963.445425810183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45963.445425810183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45963.445425810183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45963.445425810183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45963.445425810183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45963.445425810183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45963.445425810183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45963.445425810183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45963.445425810183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45963.445425810183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45963.445425810183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45963.445425810183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45963.445425810183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45963.445425810183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45963.445425810183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45963.445425810183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45963.445425810183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45963.445425810183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45963.445425810183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45963.445425810183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45963.445425810183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45963.445425810183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45963.445425810183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45963.445425810183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45963.445425810183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45963.445425810183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45963.445425810183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45963.445425810183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45963.445425810183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45963.445425810183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45963.445425810183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45963.445425810183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45963.445425810183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45963.445425810183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45963.445425810183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45963.445425810183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45963.445425810183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45963.445425810183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45963.445425810183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45963.445425810183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45963.445425810183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45963.445425810183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45963.445425810183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45963.445425810183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45963.445425810183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45963.445425810183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45963.445425810183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45963.445425810183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45963.445425810183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45963.445425810183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45963.445425810183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45963.445425810183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45963.445425810183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45963.445425810183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45963.445425810183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45963.445425810183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45963.445425810183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45963.445425810183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45963.445425810183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45963.445425810183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45963.445425810183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45963.445425810183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45963.445425810183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45963.445425810183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45963.445425810183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45963.445425810183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45963.445425810183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45963.445425810183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45963.445425810183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45963.445425810183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45963.445425810183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45963.445425810183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45963.445425810183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45963.445425810183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45963.445425810183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45963.445425810183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45963.445425810183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45963.445425810183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45963.445425810183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45963.445425810183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45963.445425810183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45963.445425810183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45963.445425810183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45963.445425810183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45963.445425810183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45963.445425810183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45963.445425810183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45963.445425810183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45963.445425810183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45963.445425810183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45963.445425810183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45963.445425810183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45963.445425810183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45963.445425810183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45963.445425810183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45963.445425810183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45963.445425810183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45963.445425810183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45963.445425810183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45963.445425810183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45963.445425810183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45963.445425810183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45963.445425810183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45963.445425810183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45963.445425810183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45963.445425810183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45963.445425810183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45963.445425810183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45963.445425810183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45963.445425810183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45963.445425810183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45963.445425810183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45963.445425810183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45963.445425810183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45963.445425810183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45963.445425810183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45963.445425810183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45963.445425810183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45963.445425810183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45963.445425810183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45963.445425810183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45963.445425810183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45963.445425810183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45963.445425810183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45963.445425810183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45963.445425810183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45963.445425810183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45963.445425810183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45963.445425810183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45963.445425810183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45963.445425810183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45963.445425810183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45963.445425810183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45963.445425810183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45963.445425810183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45963.445425810183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45963.445425810183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45963.445425810183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45963.445425810183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45963.445425810183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45963.445425810183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45963.445425810183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45963.445425810183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45963.445425810183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45963.445425810183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45963.445425810183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45963.445425810183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45963.445425810183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45963.445425810183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45963.445425810183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45963.445425810183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45963.445425810183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45963.445425810183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45963.445425810183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45963.445425810183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45963.445425810183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45963.445425810183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45963.445425810183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45963.445425810183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45963.445425810183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45963.445425810183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45963.445425810183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45963.445425810183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45963.445425810183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45963.445425810183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45963.445425810183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45963.445425810183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45963.445425810183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45963.445425810183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45963.445425810183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45963.445425810183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45963.445425810183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45963.445425810183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45963.445425810183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45963.445425810183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45963.445425810183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45963.445425810183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45963.445425810183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45963.445425810183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45963.445425810183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45963.445425810183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45963.445425810183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45963.445425810183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45963.445425810183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45963.445425810183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45963.445425810183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45963.445425810183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45963.445425810183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45963.445425810183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45963.445425810183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45963.445425810183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45963.445425810183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45963.445425810183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45963.445425810183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45963.445425810183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45963.445425810183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45963.445425810183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45963.445425810183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45963.445425810183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45963.445425810183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45963.445425810183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45963.445425810183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45963.445425810183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45963.445425810183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45963.445425810183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45963.445425810183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45963.445425810183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45963.445425810183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45963.445425810183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45963.445425810183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45963.445425810183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45963.445425810183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45963.445425810183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45963.445425810183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45963.445425810183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45963.445425810183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45963.445425810183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45963.445425810183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45963.445425810183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45963.445425810183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45963.445425810183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45963.445425810183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45963.445425810183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45963.445425810183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45963.445425810183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45963.445425810183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45963.445425810183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45963.445425810183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45963.445425810183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45963.445425810183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45963.445425810183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45963.445425810183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45963.445425810183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45963.445425810183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45963.445425810183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45963.445425810183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45963.445425810183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45963.445425810183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45963.445425810183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45963.445425810183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45963.445425810183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45963.445425810183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45963.445425810183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45963.445425810183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45963.445425810183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45963.445425810183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45963.445425810183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45963.445425810183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45963.445425810183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45963.445425810183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45963.445425810183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45963.445425810183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45963.445425810183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45963.445425810183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45963.445425810183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45963.445425810183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45963.445425810183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45963.445425810183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45963.445425810183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45963.445425810183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45963.445425810183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45963.445425810183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45963.445425810183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45963.445425810183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45963.445425810183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45963.445425810183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45963.445425810183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45963.445425810183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45963.445425810183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45963.445425810183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45963.445425810183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45963.445425810183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45963.445425810183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45963.445425810183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45963.445425810183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45963.445425810183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45963.445425810183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45963.445425810183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45963.445425810183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45963.445425810183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45963.445425810183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45963.445425810183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45963.445425810183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45963.445425810183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45963.445425810183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45963.445425810183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45963.445425810183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45963.445425810183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45963.445425810183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45963.445425810183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45963.445425810183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45963.445425810183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45963.445425810183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45963.445425810183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45963.445425810183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45963.445425810183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45963.445425810183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45963.445425810183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45963.445425810183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45963.445425810183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45963.445425810183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45963.445425810183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45963.445425810183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45963.445425810183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45963.445425810183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45963.445425810183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45963.445425810183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45963.445425810183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45963.445425810183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45963.445425810183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45963.445425810183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45963.445425810183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45963.445425810183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45963.445425810183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45963.445425810183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45963.445425810183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45963.445425810183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45963.445425810183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45963.445425810183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45963.445425810183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45963.445425810183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45963.445425810183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45963.445425810183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45963.445425810183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45963.445425810183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45963.445425810183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45963.445425810183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45963.445425810183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45963.445425810183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45963.445425810183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45963.445425810183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45963.445425810183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45963.445425810183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45963.445425810183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45963.445425810183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45963.445425810183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45963.445425810183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45963.445425810183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45963.445425810183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45963.445425810183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45963.445425810183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45963.445425810183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45963.445425810183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45963.445425810183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45963.445425810183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45963.445425810183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45963.445425810183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45963.445425810183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45963.445425810183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45963.445425810183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45963.445425810183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45963.445425810183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45963.445425810183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45963.445425810183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45963.445425810183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45963.445425810183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45963.445425810183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45963.445425810183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45963.445425810183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45963.445425810183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45963.445425810183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45963.445425810183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45963.445425810183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45963.445425810183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45963.445425810183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45963.445425810183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45963.445425810183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45963.445425810183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45963.445425810183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45963.445425810183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45963.445425810183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45963.445425810183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45963.445425810183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45963.445425810183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45963.445425810183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45963.445425810183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45963.445425810183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45963.445425810183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45963.445425810183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45963.445425810183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45963.445425810183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45963.445425810183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45963.445425810183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45963.445425810183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45963.445425810183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45963.445425810183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45963.445425810183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45963.445425810183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45963.445425810183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45963.445425810183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45963.445425810183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45963.445425810183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45963.445425810183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45963.445425810183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45963.445425810183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45963.445425810183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45963.445425810183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45963.445425810183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45963.445425810183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45963.445425810183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45963.445425810183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45963.445425810183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45963.445425810183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45963.445425810183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45963.445425810183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45963.445425810183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45963.445425810183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45963.445425810183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45963.445425810183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45963.445425810183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45963.445425810183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45963.445425810183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45963.445425810183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45963.445425810183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45963.445425810183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45963.445425810183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45963.445425810183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45963.445425810183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45963.445425810183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45963.445425810183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45963.445425810183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45963.445425810183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45963.445425810183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45963.445425810183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45963.445425810183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45963.445425810183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45963.445425810183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45963.445425810183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45963.445425810183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45963.445425810183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45963.445425810183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45963.445425810183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45963.445425810183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45963.445425810183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45963.445425810183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45963.445425810183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45963.445425810183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45963.445425810183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45963.445425810183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45963.445425810183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45963.445425810183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45963.445425810183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45963.445425810183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45963.445425810183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45963.445425810183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45963.445425810183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45963.445425810183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45963.445425810183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45963.445425810183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45963.445425810183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45963.445425810183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45963.445425810183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45963.445425810183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45963.445425810183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45963.445425810183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45963.445425810183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45963.445425810183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45963.445425810183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45963.445425810183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45963.445425810183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45963.445425810183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45963.445425810183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45963.445425810183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45963.445425810183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45963.445425810183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259.96470821758703</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2.4766758101832238</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0.11291423610964557</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6.9453587959287688E-2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3.4384143516945187E-2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45963.445425810183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45963.445425810183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45963.445425810183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45963.445425810183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45963.445425810183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45963.445425810183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45963.445425810183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45963.445425810183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45963.445425810183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45963.445425810183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45963.445425810183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45963.445425810183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45963.445425810183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45963.445425810183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45963.445425810183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45963.445425810183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45963.445425810183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45963.445425810183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45963.445425810183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45963.445425810183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45963.445425810183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45963.445425810183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45963.445425810183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45963.445425810183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45963.445425810183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45963.445425810183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45963.445425810183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45963.445425810183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45963.445425810183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45963.445425810183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45963.445425810183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45963.445425810183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45963.445425810183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45963.445425810183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45963.445425810183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45963.445425810183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45963.445425810183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45963.445425810183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45963.445425810183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45963.445425810183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45963.445425810183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45963.445425810183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45963.445425810183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45963.445425810183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45963.445425810183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45963.445425810183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45963.445425810183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45963.445425810183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45963.445425810183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45963.445425810183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45963.445425810183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45963.445425810183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45963.445425810183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45963.445425810183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45963.445425810183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45963.445425810183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45963.445425810183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45963.445425810183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45963.445425810183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45963.445425810183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45963.445425810183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45963.445425810183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45963.445425810183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45963.445425810183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45963.445425810183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45963.445425810183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45963.445425810183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45963.445425810183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45963.445425810183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45963.445425810183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45963.445425810183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45963.445425810183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45963.445425810183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45963.445425810183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45963.445425810183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45963.445425810183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45963.445425810183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45963.445425810183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45963.445425810183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45963.445425810183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45963.445425810183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45963.445425810183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45963.445425810183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45963.445425810183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45963.445425810183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45963.445425810183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45963.445425810183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45963.445425810183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45963.445425810183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45963.445425810183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45963.445425810183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45963.445425810183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45963.445425810183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45963.445425810183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45963.445425810183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45963.445425810183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45963.445425810183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45963.445425810183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13" sqref="K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71.613365624994913</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37.256548495366587</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14.784314699070819</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7.4719791664392687E-2</v>
      </c>
      <c r="H5" s="152">
        <v>45963.347175925926</v>
      </c>
      <c r="I5" s="151" t="str">
        <f>IFERROR(VLOOKUP(D5,DB!A:F,6,0),"")</f>
        <v>SCECO</v>
      </c>
      <c r="J5" s="151" t="str">
        <f>IFERROR(VLOOKUP(D5,DB!A:G,7,0),"")</f>
        <v>Vandalized</v>
      </c>
      <c r="K5" s="151" t="s">
        <v>39129</v>
      </c>
      <c r="L5" s="151" t="str">
        <f>IFERROR(VLOOKUP(D5,DB!A:I,9,0),"")</f>
        <v>Latis</v>
      </c>
    </row>
    <row r="6" spans="1:13" ht="15">
      <c r="A6" s="151"/>
      <c r="B6" s="151" t="str">
        <f>IFERROR(VLOOKUP(D6,DB!A:K,11,0),"")</f>
        <v/>
      </c>
      <c r="C6" s="151"/>
      <c r="D6" s="151"/>
      <c r="E6" s="151"/>
      <c r="F6" s="152"/>
      <c r="G6" s="153">
        <f ca="1">IFERROR(NOW()-F6,"")</f>
        <v>45963.445425810183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45963.445425810183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45963.445425810183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45963.445425810183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45963.445425810183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45963.445425810183</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45963.445425810183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45963.445425810183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45963.445425810183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45963.445425810183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45963.445425810183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45963.445425810183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45963.445425810183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45963.445425810183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45963.445425810183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45963.445425810183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45963.445425810183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45963.445425810183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45963.445425810183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45963.445425810183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45963.445425810183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45963.445425810183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45963.445425810183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45963.445425810183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45963.445425810183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45963.445425810183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45963.445425810183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45963.445425810183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45963.445425810183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45963.445425810183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45963.445425810183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45963.445425810183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45963.445425810183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45963.445425810183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45963.445425810183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45963.445425810183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45963.445425810183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45963.445425810183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45963.445425810183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45963.445425810183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45963.445425810183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45963.445425810183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45963.445425810183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45963.445425810183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45963.445425810183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45963.445425810183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45963.445425810183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45963.445425810183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45963.445425810183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45963.445425810183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45963.445425810183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45963.445425810183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45963.445425810183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45963.445425810183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45963.445425810183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45963.445425810183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45963.445425810183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45963.445425810183</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45963.445425810183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45963.445425810183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45963.445425810183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45963.445425810183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45963.445425810183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45963.445425810183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45963.445425810183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45963.445425810183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45963.445425810183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45963.445425810183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45963.445425810183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45963.445425810183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45963.445425810183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45963.445425810183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45963.445425810183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45963.445425810183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45963.445425810183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45963.445425810183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45963.445425810183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45963.445425810183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45963.445425810183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45963.445425810183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45963.445425810183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45963.445425810183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45963.445425810183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45963.445425810183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45963.445425810183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45963.445425810183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45963.445425810183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45963.445425810183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45963.445425810183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45963.445425810183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45963.445425810183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45963.445425810183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45963.445425810183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45963.445425810183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45963.445425810183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45963.445425810183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45963.445425810183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45963.445425810183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45963.445425810183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45963.445425810183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45963.445425810183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45963.445425810183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45963.445425810183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45963.445425810183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45963.445425810183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45963.445425810183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45963.445425810183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45963.445425810183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45963.445425810183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45963.445425810183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45963.445425810183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45963.445425810183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45963.445425810183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45963.445425810183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45963.445425810183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45963.445425810183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45963.445425810183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45963.445425810183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45963.445425810183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45963.445425810183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45963.445425810183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45963.445425810183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45963.445425810183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45963.445425810183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45963.445425810183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45963.445425810183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45963.445425810183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45963.445425810183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45963.445425810183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45963.445425810183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45963.445425810183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45963.445425810183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45963.445425810183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45963.445425810183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45963.445425810183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45963.445425810183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45963.445425810183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45963.445425810183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45963.445425810183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45963.445425810183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45963.445425810183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45963.445425810183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45963.445425810183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45963.445425810183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45963.445425810183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45963.445425810183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45963.445425810183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45963.445425810183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45963.445425810183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45963.445425810183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45963.445425810183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45963.445425810183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45963.445425810183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45963.445425810183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45963.445425810183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45963.445425810183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45963.445425810183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45963.445425810183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45963.445425810183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45963.445425810183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45963.445425810183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45963.445425810183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45963.445425810183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45963.445425810183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45963.445425810183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45963.445425810183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45963.445425810183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45963.445425810183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45963.445425810183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45963.445425810183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45963.445425810183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45963.445425810183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45963.445425810183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45963.445425810183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45963.445425810183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45963.445425810183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45963.445425810183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45963.445425810183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45963.445425810183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45963.445425810183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45963.445425810183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45963.445425810183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45963.445425810183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45963.445425810183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45963.445425810183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45963.445425810183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45963.445425810183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45963.445425810183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45963.445425810183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45963.445425810183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45963.445425810183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45963.445425810183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45963.445425810183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45963.445425810183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45963.445425810183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45963.445425810183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45963.445425810183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45963.445425810183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45963.445425810183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45963.445425810183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45963.445425810183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45963.445425810183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45963.445425810183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45963.445425810183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45963.445425810183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45963.445425810183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45963.445425810183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45963.445425810183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45963.445425810183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45963.445425810183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45963.445425810183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45963.445425810183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45963.445425810183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45963.445425810183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45963.445425810183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45963.445425810183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45963.445425810183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45963.445425810183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45963.445425810183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45963.445425810183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45963.445425810183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45963.445425810183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45963.445425810183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45963.445425810183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45963.445425810183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45963.445425810183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45963.445425810183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45963.445425810183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45963.445425810183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45963.445425810183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45963.445425810183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45963.445425810183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45963.445425810183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45963.445425810183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45963.445425810183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45963.445425810183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45963.445425810183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45963.445425810183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45963.445425810183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45963.445425810183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45963.445425810183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45963.445425810183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45963.445425810183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45963.445425810183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45963.445425810183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45963.445425810183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45963.445425810183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45963.445425810183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45963.445425810183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45963.445425810183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45963.445425810183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45963.445425810183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45963.445425810183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45963.445425810183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45963.445425810183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45963.445425810183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45963.445425810183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45963.445425810183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45963.445425810183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45963.445425810183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45963.445425810183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45963.445425810183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45963.445425810183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45963.445425810183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45963.445425810183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45963.445425810183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45963.445425810183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45963.445425810183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45963.445425810183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45963.445425810183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45963.445425810183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45963.445425810183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45963.445425810183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45963.445425810183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45963.445425810183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45963.445425810183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45963.445425810183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45963.445425810183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45963.445425810183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45963.445425810183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45963.445425810183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45963.445425810183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45963.445425810183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45963.445425810183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45963.445425810183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45963.445425810183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45963.445425810183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45963.445425810183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45963.445425810183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45963.445425810183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45963.445425810183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45963.445425810183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45963.445425810183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45963.445425810183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45963.445425810183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45963.445425810183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45963.445425810183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45963.445425810183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45963.445425810183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45963.445425810183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45963.445425810183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45963.445425810183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45963.445425810183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45963.445425810183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45963.445425810183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45963.445425810183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45963.445425810183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45963.445425810183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45963.445425810183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45963.445425810183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45963.445425810183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45963.445425810183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45963.445425810183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45963.445425810183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45963.445425810183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45963.445425810183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45963.445425810183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45963.445425810183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45963.445425810183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45963.445425810183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45963.445425810183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45963.445425810183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45963.445425810183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45963.445425810183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45963.445425810183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45963.445425810183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45963.445425810183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45963.445425810183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45963.445425810183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45963.445425810183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45963.445425810183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45963.445425810183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45963.445425810183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45963.445425810183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45963.445425810183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45963.445425810183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45963.445425810183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45963.445425810183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45963.445425810183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45963.445425810183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45963.445425810183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45963.445425810183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45963.445425810183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45963.445425810183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45963.445425810183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45963.445425810183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45963.445425810183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45963.445425810183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45963.445425810183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45963.445425810183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45963.445425810183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45963.445425810183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45963.445425810183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45963.445425810183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45963.445425810183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45963.445425810183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45963.445425810183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45963.445425810183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45963.445425810183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45963.445425810183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45963.445425810183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45963.445425810183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45963.445425810183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45963.445425810183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45963.445425810183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45963.445425810183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45963.445425810183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45963.445425810183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45963.445425810183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45963.445425810183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45963.445425810183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45963.445425810183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45963.445425810183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45963.445425810183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45963.445425810183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45963.445425810183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45963.445425810183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45963.445425810183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45963.445425810183</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0.40330775462643942</v>
      </c>
      <c r="H2" s="106">
        <v>45963.010358796295</v>
      </c>
      <c r="I2" s="102" t="str">
        <f>IFERROR(VLOOKUP(D2,DB!A:F,6,0),"")</f>
        <v>SCECO</v>
      </c>
      <c r="J2" s="17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6.5055439816205762E-2</v>
      </c>
      <c r="H3" s="106">
        <v>45963.374699074076</v>
      </c>
      <c r="I3" s="102" t="str">
        <f>IFERROR(VLOOKUP(D3,DB!A:F,6,0),"")</f>
        <v>SCECO</v>
      </c>
      <c r="J3" s="172" t="str">
        <f>IFERROR(VLOOKUP(D3,DB!A:G,7,0),"")</f>
        <v>Vandalized</v>
      </c>
      <c r="K3" s="107" t="s">
        <v>39134</v>
      </c>
      <c r="L3" s="108" t="str">
        <f>IFERROR(VLOOKUP(D3,DB!A:I,9,0),"")</f>
        <v>Latis</v>
      </c>
    </row>
    <row r="4" spans="1:16383" ht="31.5" customHeight="1">
      <c r="A4" s="103"/>
      <c r="B4" s="102" t="str">
        <f>IFERROR(VLOOKUP(D4,DB!A:K,11,0),"")</f>
        <v/>
      </c>
      <c r="C4" s="104"/>
      <c r="D4" s="102"/>
      <c r="E4" s="102"/>
      <c r="F4" s="106"/>
      <c r="G4" s="76">
        <f ca="1">IFERROR(NOW()-F4,"-")</f>
        <v>45963.445425810183</v>
      </c>
      <c r="H4" s="106"/>
      <c r="I4" s="102" t="str">
        <f>IFERROR(VLOOKUP(D4,DB!A:F,6,0),"")</f>
        <v/>
      </c>
      <c r="J4" s="172" t="str">
        <f>IFERROR(VLOOKUP(D4,DB!A:G,7,0),"")</f>
        <v/>
      </c>
      <c r="K4" s="107"/>
      <c r="L4" s="108" t="str">
        <f>IFERROR(VLOOKUP(D4,DB!A:I,9,0),"")</f>
        <v/>
      </c>
    </row>
    <row r="5" spans="1:16383" ht="31.5" customHeight="1">
      <c r="A5" s="103"/>
      <c r="B5" s="102" t="str">
        <f>IFERROR(VLOOKUP(D5,DB!A:K,11,0),"")</f>
        <v/>
      </c>
      <c r="C5" s="104"/>
      <c r="D5" s="102"/>
      <c r="E5" s="102"/>
      <c r="F5" s="106"/>
      <c r="G5" s="76">
        <f ca="1">IFERROR(NOW()-F5,"-")</f>
        <v>45963.445425810183</v>
      </c>
      <c r="H5" s="106"/>
      <c r="I5" s="102" t="str">
        <f>IFERROR(VLOOKUP(D5,DB!A:F,6,0),"")</f>
        <v/>
      </c>
      <c r="J5" s="172" t="str">
        <f>IFERROR(VLOOKUP(D5,DB!A:G,7,0),"")</f>
        <v/>
      </c>
      <c r="K5" s="107"/>
      <c r="L5" s="108" t="str">
        <f>IFERROR(VLOOKUP(D5,DB!A:I,9,0),"")</f>
        <v/>
      </c>
    </row>
    <row r="6" spans="1:16383" ht="31.5" customHeight="1">
      <c r="A6" s="103"/>
      <c r="B6" s="102" t="str">
        <f>IFERROR(VLOOKUP(D6,DB!A:K,11,0),"")</f>
        <v/>
      </c>
      <c r="C6" s="104"/>
      <c r="D6" s="102"/>
      <c r="E6" s="102"/>
      <c r="F6" s="106"/>
      <c r="G6" s="76">
        <f ca="1">IFERROR(NOW()-F6,"-")</f>
        <v>45963.445425810183</v>
      </c>
      <c r="H6" s="106"/>
      <c r="I6" s="102" t="str">
        <f>IFERROR(VLOOKUP(D6,DB!A:F,6,0),"")</f>
        <v/>
      </c>
      <c r="J6" s="172" t="str">
        <f>IFERROR(VLOOKUP(D6,DB!A:G,7,0),"")</f>
        <v/>
      </c>
      <c r="K6" s="107"/>
      <c r="L6" s="108" t="str">
        <f>IFERROR(VLOOKUP(D6,DB!A:I,9,0),"")</f>
        <v/>
      </c>
    </row>
    <row r="7" spans="1:16383" ht="31.5" customHeight="1">
      <c r="A7" s="103"/>
      <c r="B7" s="102" t="str">
        <f>IFERROR(VLOOKUP(D7,DB!A:K,11,0),"")</f>
        <v/>
      </c>
      <c r="C7" s="104"/>
      <c r="D7" s="102"/>
      <c r="E7" s="102"/>
      <c r="F7" s="106"/>
      <c r="G7" s="76">
        <f ca="1">IFERROR(NOW()-F7,"-")</f>
        <v>45963.445425810183</v>
      </c>
      <c r="H7" s="106"/>
      <c r="I7" s="102" t="str">
        <f>IFERROR(VLOOKUP(D7,DB!A:F,6,0),"")</f>
        <v/>
      </c>
      <c r="J7" s="172" t="str">
        <f>IFERROR(VLOOKUP(D7,DB!A:G,7,0),"")</f>
        <v/>
      </c>
      <c r="K7" s="107"/>
      <c r="L7" s="108" t="str">
        <f>IFERROR(VLOOKUP(D7,DB!A:I,9,0),"")</f>
        <v/>
      </c>
    </row>
    <row r="8" spans="1:16383" ht="31.5" customHeight="1">
      <c r="A8" s="103"/>
      <c r="B8" s="102" t="str">
        <f>IFERROR(VLOOKUP(D8,DB!A:K,11,0),"")</f>
        <v/>
      </c>
      <c r="C8" s="104"/>
      <c r="D8" s="102"/>
      <c r="E8" s="102"/>
      <c r="F8" s="106"/>
      <c r="G8" s="76">
        <f ca="1">IFERROR(NOW()-F8,"-")</f>
        <v>45963.445425810183</v>
      </c>
      <c r="H8" s="106"/>
      <c r="I8" s="102" t="str">
        <f>IFERROR(VLOOKUP(D8,DB!A:F,6,0),"")</f>
        <v/>
      </c>
      <c r="J8" s="172" t="str">
        <f>IFERROR(VLOOKUP(D8,DB!A:G,7,0),"")</f>
        <v/>
      </c>
      <c r="K8" s="107"/>
      <c r="L8" s="108" t="str">
        <f>IFERROR(VLOOKUP(D8,DB!A:I,9,0),"")</f>
        <v/>
      </c>
    </row>
    <row r="9" spans="1:16383" ht="31.5" customHeight="1">
      <c r="A9" s="103"/>
      <c r="B9" s="102" t="str">
        <f>IFERROR(VLOOKUP(D9,DB!A:K,11,0),"")</f>
        <v/>
      </c>
      <c r="C9" s="104"/>
      <c r="D9" s="102"/>
      <c r="E9" s="102"/>
      <c r="F9" s="106"/>
      <c r="G9" s="76">
        <f ca="1">IFERROR(NOW()-F9,"-")</f>
        <v>45963.445425810183</v>
      </c>
      <c r="H9" s="106"/>
      <c r="I9" s="102" t="str">
        <f>IFERROR(VLOOKUP(D9,DB!A:F,6,0),"")</f>
        <v/>
      </c>
      <c r="J9" s="17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45963.445425810183</v>
      </c>
      <c r="H10" s="106"/>
      <c r="I10" s="102" t="str">
        <f>IFERROR(VLOOKUP(D10,DB!A:F,6,0),"")</f>
        <v/>
      </c>
      <c r="J10" s="17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45963.445425810183</v>
      </c>
      <c r="H11" s="106"/>
      <c r="I11" s="102" t="str">
        <f>IFERROR(VLOOKUP(D11,DB!A:F,6,0),"")</f>
        <v/>
      </c>
      <c r="J11" s="172" t="str">
        <f>IFERROR(VLOOKUP(D11,DB!A:G,7,0),"")</f>
        <v/>
      </c>
      <c r="K11" s="107"/>
      <c r="L11" s="108" t="str">
        <f>IFERROR(VLOOKUP(D11,DB!A:I,9,0),"")</f>
        <v/>
      </c>
    </row>
    <row r="12" spans="1:16383" ht="31.5" customHeight="1">
      <c r="A12" s="171"/>
      <c r="B12" s="172" t="str">
        <f>IFERROR(VLOOKUP(D12,DB!A:K,11,0),"")</f>
        <v/>
      </c>
      <c r="C12" s="173"/>
      <c r="D12" s="172"/>
      <c r="E12" s="102"/>
      <c r="F12" s="174"/>
      <c r="G12" s="115">
        <f t="shared" ref="G12:G37" ca="1" si="0">IFERROR(NOW()-F12,"-")</f>
        <v>45963.445425810183</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t="shared" ca="1" si="0"/>
        <v>45963.445425810183</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t="shared" ca="1" si="0"/>
        <v>45963.445425810183</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t="shared" ca="1" si="0"/>
        <v>45963.445425810183</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t="shared" ca="1" si="0"/>
        <v>45963.445425810183</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t="shared" ca="1" si="0"/>
        <v>45963.445425810183</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t="shared" ca="1" si="0"/>
        <v>45963.445425810183</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t="shared" ca="1" si="0"/>
        <v>45963.445425810183</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t="shared" ca="1" si="0"/>
        <v>45963.445425810183</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t="shared" ca="1" si="0"/>
        <v>45963.445425810183</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t="shared" ca="1" si="0"/>
        <v>45963.445425810183</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t="shared" ca="1" si="0"/>
        <v>45963.445425810183</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t="shared" ca="1" si="0"/>
        <v>45963.445425810183</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t="shared" ca="1" si="0"/>
        <v>45963.445425810183</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t="shared" ca="1" si="0"/>
        <v>45963.445425810183</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t="shared" ca="1" si="0"/>
        <v>45963.445425810183</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t="shared" ca="1" si="0"/>
        <v>45963.445425810183</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t="shared" ca="1" si="0"/>
        <v>45963.445425810183</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t="shared" ca="1" si="0"/>
        <v>45963.445425810183</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t="shared" ca="1" si="0"/>
        <v>45963.445425810183</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t="shared" ca="1" si="0"/>
        <v>45963.445425810183</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t="shared" ca="1" si="0"/>
        <v>45963.445425810183</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t="shared" ca="1" si="0"/>
        <v>45963.445425810183</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t="shared" ca="1" si="0"/>
        <v>45963.445425810183</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t="shared" ca="1" si="0"/>
        <v>45963.445425810183</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t="shared" ca="1" si="0"/>
        <v>45963.445425810183</v>
      </c>
      <c r="H37" s="174"/>
      <c r="I37" s="172" t="str">
        <f>IFERROR(VLOOKUP(D37,DB!A:F,6,0),"")</f>
        <v/>
      </c>
      <c r="J37" s="172" t="str">
        <f>IFERROR(VLOOKUP(D37,DB!A:G,7,0),"")</f>
        <v/>
      </c>
      <c r="K37" s="175"/>
      <c r="L37" s="176" t="str">
        <f>IFERROR(VLOOKUP(D37,DB!A:I,9,0),"")</f>
        <v/>
      </c>
    </row>
    <row r="38" spans="1:12" ht="31.5" customHeight="1">
      <c r="A38" s="103"/>
      <c r="B38" s="102" t="str">
        <f>IFERROR(VLOOKUP(D38,DB!A:K,11,0),"")</f>
        <v/>
      </c>
      <c r="C38" s="104"/>
      <c r="D38" s="102"/>
      <c r="E38" s="105"/>
      <c r="F38" s="106"/>
      <c r="G38" s="76">
        <f ca="1">IFERROR(NOW()-F38,"-")</f>
        <v>45963.445425810183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45963.445425810183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45963.445425810183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45963.445425810183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45963.445425810183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45963.445425810183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45963.445425810183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45963.445425810183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45963.445425810183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45963.445425810183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45963.445425810183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45963.445425810183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45963.445425810183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45963.445425810183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45963.445425810183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45963.445425810183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45963.445425810183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45963.445425810183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45963.445425810183</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45963.445425810183</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