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9" documentId="120_S{2AC9BD13-BADA-5192-A53E-5A8FF88502F6}" xr6:coauthVersionLast="47" xr6:coauthVersionMax="47" xr10:uidLastSave="{699F932A-0E08-41F5-8983-8CFF3882C29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<sst xmlns="http://schemas.openxmlformats.org/spreadsheetml/2006/main" count="180291" uniqueCount="39130">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</sst>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306.46095856481406</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45969.40938449074</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45969.40938449074</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45969.40938449074</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45969.40938449074</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45969.40938449074</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45969.40938449074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45969.40938449074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45969.40938449074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45969.40938449074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45969.40938449074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45969.40938449074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45969.40938449074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45969.40938449074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45969.40938449074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45969.40938449074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45969.40938449074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45969.40938449074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45969.40938449074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45969.40938449074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45969.40938449074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45969.40938449074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45969.40938449074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45969.40938449074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45969.40938449074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45969.40938449074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45969.40938449074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45969.40938449074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45969.40938449074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45969.40938449074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45969.40938449074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45969.40938449074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45969.40938449074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45969.40938449074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45969.40938449074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45969.40938449074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45969.40938449074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45969.40938449074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45969.40938449074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45969.40938449074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45969.40938449074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45969.40938449074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45969.40938449074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45969.40938449074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45969.40938449074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45969.40938449074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45969.40938449074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45969.40938449074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45969.40938449074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45969.40938449074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45969.40938449074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45969.40938449074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45969.40938449074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45969.40938449074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45969.40938449074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45969.40938449074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45969.40938449074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45969.40938449074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45969.40938449074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45969.40938449074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45969.40938449074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45969.40938449074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45969.40938449074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45969.40938449074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45969.40938449074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45969.40938449074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45969.40938449074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45969.40938449074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45969.40938449074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45969.40938449074</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45969.40938449074</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0A0D309E-E62F-46DE-9A7E-8F35E6289F3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144.40954652777873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45969.40938449074</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45969.40938449074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45969.40938449074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45969.40938449074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45969.40938449074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45969.40938449074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45969.40938449074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45969.40938449074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45969.40938449074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45969.40938449074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45969.40938449074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45969.40938449074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45969.40938449074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45969.40938449074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45969.40938449074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45969.40938449074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45969.40938449074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45969.40938449074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45969.40938449074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45969.40938449074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45969.40938449074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45969.40938449074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45969.40938449074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45969.40938449074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45969.40938449074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45969.40938449074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45969.40938449074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45969.40938449074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45969.40938449074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45969.40938449074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45969.40938449074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45969.40938449074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45969.40938449074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45969.40938449074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45969.40938449074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45969.40938449074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45969.40938449074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45969.40938449074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45969.40938449074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45969.40938449074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45969.40938449074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45969.40938449074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45969.40938449074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45969.40938449074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45969.40938449074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45969.40938449074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45969.40938449074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45969.40938449074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45969.40938449074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45969.40938449074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45969.40938449074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45969.40938449074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45969.40938449074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45969.40938449074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45969.40938449074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45969.40938449074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45969.40938449074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45969.40938449074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45969.40938449074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45969.40938449074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45969.40938449074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45969.40938449074</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45969.40938449074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45969.40938449074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45969.40938449074</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45969.40938449074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45969.40938449074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45969.40938449074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45969.40938449074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45969.40938449074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45969.40938449074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45969.40938449074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45969.40938449074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45969.40938449074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45969.40938449074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45969.40938449074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45969.40938449074</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45969.40938449074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45969.40938449074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45969.40938449074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45969.40938449074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45969.40938449074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45969.40938449074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45969.40938449074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45969.40938449074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45969.40938449074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45969.40938449074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45969.40938449074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45969.40938449074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45969.40938449074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45969.40938449074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45969.40938449074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45969.40938449074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45969.40938449074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45969.40938449074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45969.40938449074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45969.40938449074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45969.40938449074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45969.40938449074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45969.40938449074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45969.40938449074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45969.40938449074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45969.40938449074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45969.40938449074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45969.40938449074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45969.40938449074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45969.40938449074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45969.40938449074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45969.40938449074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45969.40938449074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45969.40938449074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45969.40938449074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45969.40938449074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45969.40938449074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45969.40938449074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45969.40938449074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45969.40938449074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45969.40938449074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45969.40938449074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45969.40938449074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45969.40938449074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45969.40938449074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45969.40938449074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45969.40938449074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45969.40938449074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45969.40938449074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45969.40938449074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45969.40938449074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45969.40938449074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45969.40938449074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45969.40938449074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45969.40938449074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45969.40938449074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45969.40938449074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45969.40938449074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45969.40938449074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45969.40938449074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45969.40938449074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45969.40938449074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45969.40938449074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45969.40938449074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45969.40938449074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45969.40938449074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45969.40938449074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45969.40938449074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45969.40938449074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45969.40938449074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45969.40938449074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45969.40938449074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45969.40938449074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45969.40938449074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45969.40938449074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45969.40938449074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45969.40938449074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45969.40938449074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45969.40938449074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45969.40938449074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45969.40938449074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45969.40938449074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45969.40938449074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45969.40938449074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45969.40938449074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45969.40938449074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45969.40938449074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45969.40938449074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45969.40938449074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45969.40938449074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45969.40938449074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45969.40938449074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45969.40938449074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45969.40938449074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45969.40938449074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45969.40938449074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45969.40938449074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45969.40938449074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45969.40938449074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45969.40938449074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45969.40938449074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45969.40938449074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45969.40938449074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45969.40938449074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45969.40938449074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45969.40938449074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45969.40938449074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45969.40938449074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45969.40938449074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45969.40938449074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45969.40938449074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45969.40938449074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45969.40938449074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45969.40938449074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45969.40938449074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45969.40938449074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45969.40938449074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45969.40938449074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45969.40938449074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45969.40938449074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45969.40938449074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45969.40938449074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45969.40938449074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45969.40938449074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45969.40938449074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45969.40938449074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45969.40938449074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45969.40938449074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45969.40938449074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45969.40938449074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45969.40938449074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45969.40938449074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45969.40938449074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45969.40938449074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45969.40938449074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45969.40938449074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45969.40938449074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45969.40938449074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45969.40938449074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45969.40938449074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45969.40938449074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45969.40938449074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45969.40938449074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45969.40938449074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45969.40938449074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45969.40938449074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45969.40938449074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45969.40938449074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45969.40938449074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45969.40938449074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45969.40938449074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45969.40938449074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45969.40938449074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45969.40938449074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45969.40938449074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45969.40938449074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45969.40938449074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45969.40938449074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45969.40938449074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45969.40938449074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45969.40938449074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45969.40938449074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45969.40938449074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45969.40938449074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45969.40938449074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45969.40938449074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45969.40938449074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45969.40938449074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45969.40938449074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45969.40938449074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45969.40938449074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45969.40938449074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45969.40938449074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45969.40938449074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45969.40938449074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45969.40938449074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45969.40938449074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45969.40938449074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45969.40938449074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45969.40938449074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45969.40938449074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45969.40938449074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45969.40938449074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45969.40938449074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45969.40938449074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45969.40938449074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45969.40938449074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45969.40938449074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45969.40938449074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45969.40938449074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45969.40938449074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45969.40938449074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45969.40938449074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45969.40938449074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45969.40938449074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45969.40938449074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45969.40938449074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45969.40938449074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45969.40938449074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45969.40938449074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45969.40938449074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45969.40938449074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45969.40938449074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45969.40938449074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45969.40938449074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45969.40938449074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45969.40938449074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45969.40938449074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45969.40938449074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45969.40938449074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45969.40938449074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45969.40938449074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45969.40938449074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45969.40938449074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45969.40938449074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45969.40938449074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45969.40938449074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45969.40938449074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45969.40938449074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45969.40938449074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45969.40938449074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45969.40938449074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45969.40938449074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45969.40938449074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45969.40938449074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45969.40938449074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45969.40938449074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45969.40938449074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45969.40938449074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45969.40938449074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45969.40938449074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45969.40938449074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45969.40938449074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45969.40938449074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45969.40938449074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45969.40938449074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45969.40938449074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45969.40938449074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45969.40938449074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45969.40938449074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45969.40938449074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45969.40938449074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45969.40938449074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45969.40938449074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45969.40938449074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45969.40938449074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45969.40938449074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45969.40938449074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45969.40938449074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45969.40938449074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45969.40938449074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45969.40938449074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45969.40938449074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45969.40938449074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45969.40938449074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45969.40938449074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45969.40938449074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45969.40938449074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45969.40938449074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45969.40938449074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45969.40938449074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45969.40938449074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45969.40938449074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45969.40938449074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45969.40938449074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45969.40938449074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45969.40938449074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45969.40938449074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45969.40938449074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45969.40938449074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45969.40938449074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45969.40938449074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45969.40938449074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45969.40938449074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45969.40938449074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45969.40938449074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45969.40938449074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45969.40938449074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45969.40938449074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45969.40938449074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45969.40938449074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45969.40938449074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45969.40938449074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45969.40938449074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45969.40938449074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45969.40938449074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45969.40938449074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45969.40938449074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45969.40938449074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45969.40938449074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45969.40938449074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45969.40938449074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45969.40938449074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45969.40938449074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45969.40938449074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45969.40938449074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45969.40938449074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45969.40938449074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45969.40938449074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45969.40938449074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45969.40938449074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45969.40938449074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45969.40938449074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45969.40938449074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45969.40938449074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45969.40938449074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45969.40938449074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45969.40938449074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45969.40938449074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45969.40938449074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45969.40938449074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45969.40938449074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45969.40938449074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45969.40938449074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45969.40938449074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45969.40938449074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45969.40938449074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45969.40938449074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45969.40938449074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45969.40938449074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45969.40938449074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45969.40938449074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45969.40938449074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45969.40938449074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45969.40938449074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45969.40938449074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45969.40938449074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45969.40938449074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45969.40938449074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45969.40938449074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45969.40938449074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45969.40938449074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45969.40938449074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45969.40938449074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45969.40938449074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45969.40938449074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45969.40938449074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45969.40938449074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45969.40938449074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45969.40938449074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45969.40938449074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45969.40938449074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45969.40938449074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45969.40938449074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45969.40938449074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45969.40938449074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45969.40938449074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45969.40938449074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45969.40938449074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45969.40938449074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45969.40938449074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45969.40938449074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45969.40938449074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45969.40938449074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45969.40938449074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45969.40938449074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45969.40938449074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45969.40938449074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45969.40938449074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45969.40938449074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45969.40938449074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45969.40938449074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45969.40938449074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45969.40938449074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45969.40938449074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45969.40938449074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45969.40938449074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45969.40938449074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45969.40938449074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45969.40938449074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45969.40938449074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45969.40938449074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45969.40938449074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45969.40938449074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45969.40938449074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45969.40938449074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45969.40938449074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45969.40938449074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45969.40938449074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45969.40938449074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45969.40938449074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45969.40938449074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45969.40938449074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45969.40938449074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45969.40938449074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45969.40938449074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45969.40938449074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45969.40938449074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45969.40938449074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45969.40938449074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45969.40938449074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45969.40938449074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45969.40938449074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45969.40938449074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45969.40938449074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45969.40938449074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45969.40938449074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45969.40938449074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45969.40938449074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45969.40938449074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45969.40938449074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45969.40938449074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45969.40938449074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45969.40938449074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45969.40938449074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45969.40938449074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45969.40938449074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45969.40938449074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45969.40938449074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45969.40938449074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45969.40938449074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45969.40938449074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45969.40938449074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45969.40938449074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45969.40938449074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45969.40938449074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45969.40938449074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45969.40938449074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45969.40938449074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45969.40938449074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45969.40938449074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45969.40938449074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45969.40938449074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45969.40938449074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45969.40938449074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45969.40938449074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45969.40938449074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45969.40938449074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45969.40938449074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45969.40938449074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45969.40938449074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45969.40938449074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45969.40938449074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45969.40938449074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45969.40938449074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45969.40938449074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45969.40938449074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45969.40938449074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45969.40938449074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45969.40938449074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45969.40938449074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45969.40938449074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45969.40938449074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45969.40938449074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45969.40938449074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45969.40938449074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45969.40938449074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45969.40938449074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45969.40938449074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45969.40938449074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45969.40938449074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45969.40938449074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45969.40938449074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45969.40938449074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45969.40938449074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45969.40938449074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45969.40938449074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45969.40938449074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45969.40938449074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45969.40938449074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45969.40938449074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45969.40938449074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45969.40938449074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45969.40938449074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45969.40938449074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45969.40938449074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45969.40938449074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45969.40938449074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45969.40938449074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45969.40938449074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45969.40938449074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45969.40938449074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45969.40938449074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45969.40938449074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45969.40938449074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45969.40938449074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45969.40938449074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45969.40938449074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45969.40938449074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45969.40938449074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45969.40938449074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45969.40938449074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45969.40938449074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45969.40938449074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45969.40938449074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45969.40938449074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45969.40938449074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45969.40938449074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45969.40938449074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45969.40938449074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45969.40938449074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45969.40938449074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45969.40938449074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45969.40938449074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45969.40938449074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45969.40938449074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45969.40938449074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45969.40938449074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45969.40938449074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45969.40938449074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45969.40938449074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45969.40938449074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45969.40938449074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45969.40938449074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45969.40938449074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45969.40938449074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45969.40938449074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45969.40938449074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45969.40938449074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45969.40938449074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45969.40938449074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45969.40938449074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45969.40938449074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45969.40938449074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45969.40938449074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45969.40938449074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45969.40938449074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45969.40938449074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45969.40938449074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45969.40938449074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45969.40938449074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45969.40938449074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45969.40938449074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45969.40938449074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45969.40938449074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45969.40938449074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45969.40938449074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45969.40938449074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45969.40938449074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45969.40938449074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45969.40938449074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45969.40938449074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45969.40938449074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45969.40938449074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45969.40938449074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45969.40938449074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45969.40938449074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45969.40938449074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45969.40938449074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45969.40938449074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45969.40938449074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45969.40938449074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45969.40938449074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45969.40938449074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45969.40938449074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45969.40938449074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45969.40938449074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45969.40938449074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45969.40938449074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45969.40938449074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45969.40938449074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45969.40938449074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45969.40938449074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45969.40938449074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45969.40938449074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45969.40938449074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45969.40938449074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45969.40938449074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45969.40938449074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45969.40938449074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45969.40938449074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45969.40938449074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45969.40938449074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45969.40938449074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45969.40938449074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45969.40938449074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45969.40938449074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45969.40938449074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45969.40938449074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45969.40938449074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45969.40938449074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45969.40938449074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45969.40938449074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45969.40938449074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45969.40938449074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45969.40938449074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45969.40938449074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45969.40938449074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45969.40938449074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45969.40938449074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45969.40938449074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45969.40938449074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45969.40938449074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45969.40938449074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45969.40938449074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45969.40938449074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45969.40938449074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45969.40938449074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45969.40938449074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45969.40938449074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45969.40938449074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45969.40938449074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45969.40938449074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45969.40938449074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45969.40938449074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45969.40938449074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45969.40938449074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45969.40938449074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45969.40938449074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45969.40938449074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45969.40938449074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45969.40938449074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45969.40938449074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45969.40938449074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45969.40938449074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45969.40938449074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45969.40938449074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45969.40938449074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45969.40938449074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45969.40938449074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45969.40938449074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45969.40938449074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45969.40938449074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45969.40938449074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45969.40938449074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45969.40938449074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45969.40938449074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45969.40938449074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45969.40938449074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45969.40938449074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45969.40938449074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45969.40938449074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45969.40938449074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45969.40938449074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45969.40938449074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45969.40938449074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45969.40938449074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45969.40938449074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45969.40938449074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45969.40938449074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45969.40938449074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45969.40938449074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45969.40938449074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45969.40938449074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45969.40938449074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45969.40938449074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45969.40938449074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45969.40938449074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45969.40938449074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45969.40938449074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45969.40938449074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45969.40938449074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45969.40938449074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45969.40938449074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45969.40938449074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45969.40938449074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45969.40938449074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45969.40938449074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45969.40938449074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45969.40938449074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45969.40938449074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45969.40938449074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45969.40938449074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45969.40938449074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45969.40938449074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45969.40938449074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45969.40938449074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45969.40938449074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45969.40938449074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45969.40938449074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45969.40938449074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45969.40938449074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45969.40938449074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45969.40938449074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45969.40938449074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45969.40938449074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45969.40938449074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45969.40938449074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45969.40938449074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45969.40938449074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45969.40938449074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45969.40938449074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45969.40938449074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45969.40938449074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45969.40938449074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45969.40938449074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45969.40938449074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45969.40938449074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45969.40938449074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45969.40938449074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45969.40938449074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45969.40938449074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45969.40938449074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45969.40938449074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45969.40938449074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45969.40938449074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45969.40938449074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45969.40938449074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45969.40938449074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45969.40938449074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45969.40938449074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45969.40938449074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45969.40938449074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45969.40938449074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45969.40938449074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45969.40938449074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45969.40938449074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45969.40938449074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45969.40938449074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45969.40938449074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45969.40938449074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45969.40938449074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45969.40938449074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45969.40938449074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45969.40938449074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45969.40938449074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45969.40938449074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45969.40938449074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45969.40938449074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45969.40938449074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45969.40938449074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45969.40938449074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45969.40938449074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45969.40938449074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45969.40938449074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45969.40938449074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45969.40938449074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45969.40938449074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45969.40938449074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45969.40938449074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45969.40938449074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45969.40938449074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45969.40938449074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45969.40938449074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45969.40938449074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45969.40938449074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45969.40938449074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45969.40938449074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45969.40938449074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45969.40938449074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45969.40938449074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45969.40938449074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45969.40938449074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45969.40938449074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45969.40938449074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45969.40938449074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45969.40938449074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45969.40938449074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45969.40938449074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45969.40938449074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45969.40938449074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45969.40938449074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45969.40938449074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45969.40938449074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45969.40938449074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45969.40938449074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45969.40938449074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45969.40938449074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45969.40938449074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45969.40938449074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45969.40938449074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45969.40938449074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45969.40938449074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45969.40938449074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45969.40938449074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45969.40938449074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45969.40938449074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45969.40938449074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45969.40938449074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45969.40938449074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45969.40938449074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45969.40938449074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45969.40938449074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45969.40938449074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45969.40938449074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45969.40938449074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45969.40938449074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45969.40938449074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45969.40938449074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45969.40938449074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45969.40938449074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45969.40938449074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45969.40938449074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45969.40938449074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45969.40938449074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45969.40938449074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45969.40938449074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45969.40938449074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45969.40938449074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45969.40938449074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45969.40938449074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45969.40938449074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45969.40938449074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45969.40938449074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45969.40938449074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45969.40938449074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45969.40938449074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45969.40938449074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45969.40938449074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45969.40938449074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45969.40938449074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45969.40938449074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45969.40938449074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45969.40938449074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45969.40938449074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45969.40938449074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45969.40938449074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45969.40938449074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45969.40938449074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45969.40938449074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45969.40938449074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45969.40938449074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45969.40938449074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45969.40938449074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45969.40938449074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45969.40938449074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45969.40938449074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45969.40938449074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45969.40938449074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45969.40938449074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45969.40938449074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45969.40938449074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45969.40938449074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45969.40938449074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45969.40938449074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45969.40938449074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45969.40938449074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45969.40938449074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45969.40938449074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45969.40938449074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45969.40938449074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45969.40938449074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45969.40938449074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45969.40938449074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45969.40938449074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45969.40938449074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45969.40938449074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45969.40938449074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45969.40938449074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45969.40938449074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45969.40938449074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45969.40938449074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45969.40938449074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45969.40938449074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45969.40938449074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45969.40938449074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45969.40938449074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45969.40938449074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45969.40938449074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45969.40938449074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45969.40938449074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45969.40938449074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45969.40938449074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45969.40938449074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45969.40938449074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45969.40938449074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45969.40938449074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45969.40938449074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45969.40938449074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45969.40938449074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45969.40938449074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45969.40938449074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45969.40938449074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45969.40938449074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45969.40938449074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45969.40938449074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45969.40938449074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45969.40938449074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45969.40938449074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45969.40938449074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45969.40938449074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45969.40938449074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45969.40938449074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45969.40938449074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45969.40938449074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45969.40938449074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45969.40938449074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45969.40938449074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45969.40938449074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45969.40938449074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45969.40938449074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45969.40938449074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45969.40938449074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45969.40938449074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45969.40938449074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45969.40938449074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45969.40938449074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45969.40938449074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45969.40938449074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45969.40938449074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45969.40938449074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45969.40938449074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45969.40938449074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45969.40938449074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45969.40938449074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45969.40938449074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45969.40938449074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45969.40938449074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45969.40938449074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45969.40938449074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45969.40938449074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45969.40938449074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45969.40938449074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45969.40938449074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45969.40938449074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45969.40938449074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45969.40938449074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45969.40938449074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45969.40938449074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45969.40938449074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45969.40938449074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45969.40938449074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45969.40938449074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45969.40938449074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45969.40938449074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45969.40938449074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45969.40938449074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45969.40938449074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45969.40938449074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45969.40938449074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45969.40938449074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45969.40938449074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45969.40938449074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45969.40938449074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45969.40938449074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45969.40938449074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45969.40938449074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45969.40938449074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45969.40938449074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45969.40938449074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45969.40938449074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45969.40938449074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45969.40938449074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45969.40938449074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45969.40938449074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45969.40938449074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45969.40938449074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45969.40938449074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45969.40938449074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45969.40938449074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45969.40938449074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45969.40938449074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45969.40938449074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45969.40938449074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45969.40938449074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45969.40938449074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45969.40938449074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45969.40938449074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45969.40938449074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45969.40938449074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45969.40938449074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45969.40938449074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45969.40938449074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45969.40938449074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45969.40938449074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45969.40938449074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45969.40938449074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45969.40938449074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45969.40938449074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45969.40938449074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45969.40938449074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45969.40938449074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45969.40938449074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45969.40938449074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45969.40938449074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45969.40938449074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45969.40938449074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45969.40938449074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45969.40938449074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45969.40938449074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45969.40938449074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45969.40938449074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45969.40938449074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45969.40938449074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45969.40938449074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45969.40938449074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45969.40938449074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45969.40938449074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45969.40938449074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45969.40938449074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45969.40938449074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45969.40938449074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45969.40938449074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45969.40938449074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45969.40938449074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45969.40938449074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45969.40938449074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45969.40938449074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45969.40938449074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45969.40938449074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45969.40938449074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45969.40938449074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45969.40938449074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45969.40938449074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45969.40938449074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45969.40938449074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45969.40938449074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45969.40938449074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45969.40938449074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45969.40938449074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45969.40938449074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45969.40938449074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45969.40938449074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45969.40938449074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45969.40938449074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45969.40938449074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45969.40938449074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45969.40938449074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45969.40938449074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45969.40938449074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45969.40938449074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45969.40938449074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45969.40938449074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45969.40938449074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45969.40938449074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45969.40938449074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45969.40938449074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45969.40938449074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45969.40938449074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45969.40938449074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45969.40938449074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45969.40938449074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45969.40938449074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45969.40938449074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45969.40938449074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45969.40938449074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45969.40938449074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45969.40938449074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45969.40938449074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45969.40938449074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45969.40938449074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45969.40938449074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45969.40938449074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45969.40938449074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45969.40938449074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45969.40938449074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45969.40938449074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45969.40938449074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45969.40938449074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45969.40938449074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45969.40938449074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45969.40938449074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45969.40938449074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45969.40938449074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45969.40938449074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45969.40938449074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45969.40938449074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45969.40938449074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45969.40938449074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7" ca="1" si="0">IFERROR(NOW()-F2,"")</f>
        <v>265.928666898144</v>
      </c>
      <c r="H2" s="96">
        <v>45703.474768518521</v>
      </c>
      <c r="I2" s="96" t="str">
        <f>IFERROR(VLOOKUP(D2,DB!A:F,6,0),"")</f>
        <v>SCECO</v>
      </c>
      <c r="J2" s="96" t="str">
        <f>IFERROR(VLOOKUP(D2,DB!A:G,7,0),"")</f>
        <v>Dead</v>
      </c>
      <c r="K2" s="98" t="s">
        <v>39112</v>
      </c>
      <c r="L2" s="92" t="str">
        <f>IFERROR(VLOOKUP(D2,DB!A:I,9,0),"")</f>
        <v>Latis</v>
      </c>
    </row>
    <row r="3" spans="1:16" s="99" customFormat="1" ht="15" customHeight="1">
      <c r="A3" s="141" t="s">
        <v>39113</v>
      </c>
      <c r="B3" s="141" t="str">
        <f>IFERROR(VLOOKUP(D3,DB!A:K,11,0),"")</f>
        <v>R4</v>
      </c>
      <c r="C3" s="94">
        <v>1</v>
      </c>
      <c r="D3" s="92" t="s">
        <v>34500</v>
      </c>
      <c r="E3" s="95" t="s">
        <v>39021</v>
      </c>
      <c r="F3" s="96">
        <v>45969.37259259259</v>
      </c>
      <c r="G3" s="142">
        <f ca="1">IFERROR(NOW()-F3,"")</f>
        <v>3.6791898150113411E-2</v>
      </c>
      <c r="H3" s="96">
        <v>45969.366342592592</v>
      </c>
      <c r="I3" s="141" t="str">
        <f>IFERROR(VLOOKUP(D3,DB!A:F,6,0),"")</f>
        <v>SCECO</v>
      </c>
      <c r="J3" s="141" t="str">
        <f>IFERROR(VLOOKUP(D3,DB!A:G,7,0),"")</f>
        <v>Vandalized</v>
      </c>
      <c r="K3" s="98" t="s">
        <v>39114</v>
      </c>
      <c r="L3" s="92" t="str">
        <f>IFERROR(VLOOKUP(D3,DB!A:I,9,0),"")</f>
        <v>Latis</v>
      </c>
    </row>
    <row r="4" spans="1:16" ht="15" customHeight="1">
      <c r="A4" s="108" t="s">
        <v>39115</v>
      </c>
      <c r="B4" s="108" t="str">
        <f>IFERROR(VLOOKUP(D4,DB!A:K,11,0),"")</f>
        <v>R4</v>
      </c>
      <c r="C4" s="109">
        <v>1</v>
      </c>
      <c r="D4" s="110" t="s">
        <v>37524</v>
      </c>
      <c r="E4" s="95" t="s">
        <v>39021</v>
      </c>
      <c r="F4" s="111">
        <v>45969.411631944444</v>
      </c>
      <c r="G4" s="112">
        <f t="shared" ca="1" si="0"/>
        <v>-2.2474537036032416E-3</v>
      </c>
      <c r="H4" s="111">
        <v>45969.373437499999</v>
      </c>
      <c r="I4" s="108" t="str">
        <f>IFERROR(VLOOKUP(D4,DB!A:F,6,0),"")</f>
        <v>SCECO</v>
      </c>
      <c r="J4" s="108" t="str">
        <f>IFERROR(VLOOKUP(D4,DB!A:G,7,0),"")</f>
        <v>Dead</v>
      </c>
      <c r="K4" s="113" t="s">
        <v>39116</v>
      </c>
      <c r="L4" s="110" t="str">
        <f>IFERROR(VLOOKUP(D4,DB!A:I,9,0),"")</f>
        <v>Latis</v>
      </c>
    </row>
    <row r="5" spans="1:16" ht="15" customHeight="1">
      <c r="A5" s="141" t="s">
        <v>39107</v>
      </c>
      <c r="B5" s="141" t="str">
        <f>IFERROR(VLOOKUP(D5,DB!A:K,11,0),"")</f>
        <v>R4</v>
      </c>
      <c r="C5" s="94">
        <v>3</v>
      </c>
      <c r="D5" s="92" t="s">
        <v>38895</v>
      </c>
      <c r="E5" s="95" t="s">
        <v>39021</v>
      </c>
      <c r="F5" s="96"/>
      <c r="G5" s="142">
        <f t="shared" ca="1" si="0"/>
        <v>45969.40938449074</v>
      </c>
      <c r="H5" s="96">
        <v>45969.391469907408</v>
      </c>
      <c r="I5" s="141" t="str">
        <f>IFERROR(VLOOKUP(D5,DB!A:F,6,0),"")</f>
        <v>Generator-SG</v>
      </c>
      <c r="J5" s="141" t="str">
        <f>IFERROR(VLOOKUP(D5,DB!A:G,7,0),"")</f>
        <v>Vandalized</v>
      </c>
      <c r="K5" s="98" t="s">
        <v>39117</v>
      </c>
      <c r="L5" s="92" t="str">
        <f>IFERROR(VLOOKUP(D5,DB!A:I,9,0),"")</f>
        <v>Latis</v>
      </c>
    </row>
    <row r="6" spans="1:16" ht="15" customHeight="1">
      <c r="A6" s="141" t="s">
        <v>39118</v>
      </c>
      <c r="B6" s="141" t="str">
        <f>IFERROR(VLOOKUP(D6,DB!A:K,11,0),"")</f>
        <v>R4</v>
      </c>
      <c r="C6" s="94">
        <v>3</v>
      </c>
      <c r="D6" s="92" t="s">
        <v>28258</v>
      </c>
      <c r="E6" s="95" t="s">
        <v>39021</v>
      </c>
      <c r="F6" s="96">
        <v>45969.436805555553</v>
      </c>
      <c r="G6" s="142">
        <f t="shared" ca="1" si="0"/>
        <v>-2.7421064813097473E-2</v>
      </c>
      <c r="H6" s="96">
        <v>45969.410590277781</v>
      </c>
      <c r="I6" s="141" t="str">
        <f>IFERROR(VLOOKUP(D6,DB!A:F,6,0),"")</f>
        <v>SCECO</v>
      </c>
      <c r="J6" s="141" t="str">
        <f>IFERROR(VLOOKUP(D6,DB!A:G,7,0),"")</f>
        <v>Dead</v>
      </c>
      <c r="K6" s="98" t="s">
        <v>39119</v>
      </c>
      <c r="L6" s="92" t="str">
        <f>IFERROR(VLOOKUP(D6,DB!A:I,9,0),"")</f>
        <v>Latis</v>
      </c>
    </row>
    <row r="7" spans="1:16" ht="15" customHeight="1">
      <c r="A7" s="141"/>
      <c r="B7" s="141" t="str">
        <f>IFERROR(VLOOKUP(D7,DB!A:K,11,0),"")</f>
        <v/>
      </c>
      <c r="C7" s="94"/>
      <c r="D7" s="92"/>
      <c r="E7" s="95"/>
      <c r="F7" s="96"/>
      <c r="G7" s="142">
        <f t="shared" ca="1" si="0"/>
        <v>45969.40938449074</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45969.40938449074</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45969.40938449074</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45969.40938449074</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45969.40938449074</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45969.40938449074</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45969.40938449074</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45969.40938449074</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45969.40938449074</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45969.40938449074</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45969.40938449074</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45969.40938449074</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45969.40938449074</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45969.40938449074</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45969.40938449074</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45969.40938449074</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45969.40938449074</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45969.40938449074</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45969.40938449074</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45969.40938449074</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45969.40938449074</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45969.40938449074</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45969.40938449074</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45969.40938449074</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45969.40938449074</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45969.40938449074</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45969.40938449074</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45969.40938449074</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45969.40938449074</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45969.40938449074</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45969.40938449074</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45969.40938449074</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45969.40938449074</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45969.40938449074</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45969.40938449074</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45969.40938449074</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45969.40938449074</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45969.40938449074</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45969.40938449074</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45969.40938449074</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45969.40938449074</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45969.40938449074</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45969.40938449074</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45969.40938449074</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45969.40938449074</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45969.40938449074</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45969.40938449074</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45969.40938449074</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45969.40938449074</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45969.40938449074</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45969.40938449074</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45969.40938449074</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45969.40938449074</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45969.40938449074</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45969.40938449074</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45969.40938449074</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45969.40938449074</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45969.40938449074</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45969.40938449074</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45969.40938449074</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45969.40938449074</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45969.40938449074</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45969.40938449074</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45969.40938449074</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45969.40938449074</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45969.40938449074</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45969.40938449074</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45969.40938449074</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45969.40938449074</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45969.40938449074</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45969.40938449074</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45969.40938449074</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45969.40938449074</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45969.40938449074</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45969.40938449074</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45969.40938449074</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45969.40938449074</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45969.40938449074</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45969.40938449074</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45969.40938449074</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45969.40938449074</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45969.40938449074</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45969.40938449074</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45969.40938449074</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45969.40938449074</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45969.40938449074</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45969.40938449074</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45969.40938449074</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45969.40938449074</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45969.40938449074</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45969.40938449074</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45969.40938449074</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39120</v>
      </c>
      <c r="B2" s="37" t="str">
        <f>IFERROR(VLOOKUP(D2,DB!A:K,11,0),"")</f>
        <v>R5</v>
      </c>
      <c r="C2" s="37">
        <v>3</v>
      </c>
      <c r="D2" s="107" t="s">
        <v>36011</v>
      </c>
      <c r="E2" s="37" t="s">
        <v>39021</v>
      </c>
      <c r="F2" s="38">
        <v>45891.832060185188</v>
      </c>
      <c r="G2" s="122">
        <f ca="1">IFERROR(NOW()-F2,"")</f>
        <v>77.577324305551883</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22">
        <f t="shared" ref="G3" ca="1" si="0">IFERROR(NOW()-F3,"")</f>
        <v>43.220507175923558</v>
      </c>
      <c r="H3" s="38">
        <v>45926.158159722225</v>
      </c>
      <c r="I3" s="37" t="str">
        <f>IFERROR(VLOOKUP(D3,DB!A:F,6,0),"")</f>
        <v>SCECO</v>
      </c>
      <c r="J3" s="37" t="str">
        <f>IFERROR(VLOOKUP(D3,DB!A:G,7,0),"")</f>
        <v>Good</v>
      </c>
      <c r="K3" s="37" t="s">
        <v>39123</v>
      </c>
      <c r="L3" s="37" t="str">
        <f>IFERROR(VLOOKUP(D3,DB!A:I,9,0),"")</f>
        <v>Latis</v>
      </c>
      <c r="M3" s="106"/>
    </row>
    <row r="4" spans="1:13" ht="48" customHeight="1">
      <c r="A4" s="130" t="s">
        <v>39124</v>
      </c>
      <c r="B4" s="130" t="str">
        <f>IFERROR(VLOOKUP(D4,DB!A:K,11,0),"")</f>
        <v>R5</v>
      </c>
      <c r="C4" s="130">
        <v>1</v>
      </c>
      <c r="D4" s="130" t="s">
        <v>34758</v>
      </c>
      <c r="E4" s="130" t="s">
        <v>39102</v>
      </c>
      <c r="F4" s="131">
        <v>45948.661111111112</v>
      </c>
      <c r="G4" s="132">
        <f t="shared" ref="G4:G61" ca="1" si="1">IFERROR(NOW()-F4,"")</f>
        <v>20.74827337962779</v>
      </c>
      <c r="H4" s="131">
        <v>45948.661111111112</v>
      </c>
      <c r="I4" s="130" t="str">
        <f>IFERROR(VLOOKUP(D4,DB!A:F,6,0),"")</f>
        <v>SCECO</v>
      </c>
      <c r="J4" s="130" t="str">
        <f>IFERROR(VLOOKUP(D4,DB!A:G,7,0),"")</f>
        <v>Dead</v>
      </c>
      <c r="K4" s="130" t="s">
        <v>39125</v>
      </c>
      <c r="L4" s="130" t="str">
        <f>IFERROR(VLOOKUP(D4,DB!A:I,9,0),"")</f>
        <v>Latis</v>
      </c>
    </row>
    <row r="5" spans="1:13" ht="30.75">
      <c r="A5" s="130" t="s">
        <v>39126</v>
      </c>
      <c r="B5" s="130" t="str">
        <f>IFERROR(VLOOKUP(D5,DB!A:K,11,0),"")</f>
        <v>R5</v>
      </c>
      <c r="C5" s="130">
        <v>1</v>
      </c>
      <c r="D5" s="130" t="s">
        <v>31937</v>
      </c>
      <c r="E5" s="130" t="s">
        <v>39021</v>
      </c>
      <c r="F5" s="131">
        <v>45969.156712962962</v>
      </c>
      <c r="G5" s="132">
        <f t="shared" ca="1" si="1"/>
        <v>0.25267152777814772</v>
      </c>
      <c r="H5" s="131">
        <v>45968.953599537039</v>
      </c>
      <c r="I5" s="130" t="str">
        <f>IFERROR(VLOOKUP(D5,DB!A:F,6,0),"")</f>
        <v>SCECO</v>
      </c>
      <c r="J5" s="130" t="str">
        <f>IFERROR(VLOOKUP(D5,DB!A:G,7,0),"")</f>
        <v>Good</v>
      </c>
      <c r="K5" s="130" t="s">
        <v>39127</v>
      </c>
      <c r="L5" s="130" t="str">
        <f>IFERROR(VLOOKUP(D5,DB!A:I,9,0),"")</f>
        <v>Latis</v>
      </c>
    </row>
    <row r="6" spans="1:13">
      <c r="A6" s="130"/>
      <c r="B6" s="130" t="str">
        <f>IFERROR(VLOOKUP(D6,DB!A:K,11,0),"")</f>
        <v/>
      </c>
      <c r="C6" s="130"/>
      <c r="D6" s="130"/>
      <c r="E6" s="130"/>
      <c r="F6" s="131"/>
      <c r="G6" s="132">
        <f t="shared" ca="1" si="1"/>
        <v>45969.40938449074</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45969.40938449074</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45969.40938449074</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45969.40938449074</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45969.40938449074</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45969.40938449074</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45969.40938449074</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45969.40938449074</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45969.40938449074</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45969.40938449074</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45969.40938449074</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45969.40938449074</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45969.40938449074</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45969.40938449074</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45969.40938449074</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45969.40938449074</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45969.40938449074</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45969.40938449074</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45969.40938449074</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45969.40938449074</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45969.40938449074</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45969.40938449074</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45969.40938449074</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45969.40938449074</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45969.40938449074</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45969.40938449074</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45969.40938449074</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45969.40938449074</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45969.40938449074</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45969.40938449074</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45969.40938449074</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45969.40938449074</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45969.40938449074</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45969.40938449074</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45969.40938449074</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45969.40938449074</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45969.40938449074</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45969.40938449074</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45969.40938449074</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45969.40938449074</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45969.40938449074</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45969.40938449074</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45969.40938449074</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45969.40938449074</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45969.40938449074</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45969.40938449074</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45969.40938449074</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45969.40938449074</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45969.40938449074</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45969.40938449074</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45969.40938449074</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45969.40938449074</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45969.40938449074</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45969.40938449074</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45969.40938449074</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45969.40938449074</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45969.40938449074</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45969.40938449074</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45969.40938449074</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45969.40938449074</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45969.40938449074</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45969.40938449074</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45969.40938449074</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45969.40938449074</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45969.40938449074</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45969.40938449074</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45969.40938449074</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45969.40938449074</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45969.40938449074</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45969.40938449074</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45969.40938449074</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45969.40938449074</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45969.40938449074</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45969.40938449074</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45969.40938449074</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45969.40938449074</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45969.40938449074</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45969.40938449074</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45969.40938449074</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45969.40938449074</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45969.40938449074</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45969.40938449074</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45969.40938449074</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45969.40938449074</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45969.40938449074</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45969.40938449074</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45969.40938449074</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45969.40938449074</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45969.40938449074</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45969.40938449074</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45969.40938449074</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45969.40938449074</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45969.40938449074</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45969.40938449074</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45969.40938449074</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45969.40938449074</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45969.40938449074</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45969.40938449074</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45969.40938449074</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45969.40938449074</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45969.40938449074</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45969.40938449074</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45969.40938449074</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45969.40938449074</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45969.40938449074</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45969.40938449074</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45969.40938449074</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45969.40938449074</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45969.40938449074</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45969.40938449074</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45969.40938449074</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45969.40938449074</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45969.40938449074</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45969.40938449074</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45969.40938449074</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45969.40938449074</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45969.40938449074</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45969.40938449074</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45969.40938449074</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45969.40938449074</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45969.40938449074</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45969.40938449074</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45969.40938449074</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45969.40938449074</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45969.40938449074</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45969.40938449074</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45969.40938449074</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45969.40938449074</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45969.40938449074</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45969.40938449074</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45969.40938449074</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45969.40938449074</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45969.40938449074</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45969.40938449074</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45969.40938449074</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45969.40938449074</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45969.40938449074</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45969.40938449074</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45969.40938449074</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45969.40938449074</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45969.40938449074</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45969.40938449074</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45969.40938449074</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45969.40938449074</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45969.40938449074</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45969.40938449074</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45969.40938449074</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45969.40938449074</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45969.40938449074</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45969.40938449074</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45969.40938449074</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45969.40938449074</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45969.40938449074</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45969.40938449074</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45969.40938449074</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45969.40938449074</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45969.40938449074</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45969.40938449074</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45969.40938449074</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45969.40938449074</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45969.40938449074</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45969.40938449074</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45969.40938449074</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45969.40938449074</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45969.40938449074</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45969.40938449074</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45969.40938449074</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45969.40938449074</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45969.40938449074</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45969.40938449074</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45969.40938449074</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45969.40938449074</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45969.40938449074</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45969.40938449074</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45969.40938449074</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45969.40938449074</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45969.40938449074</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45969.40938449074</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45969.40938449074</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45969.40938449074</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45969.40938449074</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45969.40938449074</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45969.40938449074</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45969.40938449074</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45969.40938449074</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45969.40938449074</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45969.40938449074</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45969.40938449074</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45969.40938449074</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45969.40938449074</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45969.40938449074</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45969.40938449074</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45969.40938449074</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45969.40938449074</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45969.40938449074</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45969.40938449074</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45969.40938449074</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45969.40938449074</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45969.40938449074</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45969.40938449074</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45969.40938449074</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45969.40938449074</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45969.40938449074</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45969.40938449074</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45969.40938449074</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45969.40938449074</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45969.40938449074</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45969.40938449074</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45969.40938449074</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45969.40938449074</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45969.40938449074</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45969.40938449074</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45969.40938449074</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45969.40938449074</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45969.40938449074</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45969.40938449074</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45969.40938449074</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45969.40938449074</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45969.40938449074</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45969.40938449074</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45969.40938449074</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45969.40938449074</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45969.40938449074</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45969.40938449074</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45969.40938449074</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45969.40938449074</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45969.40938449074</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45969.40938449074</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45969.40938449074</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45969.40938449074</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45969.40938449074</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45969.40938449074</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45969.40938449074</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45969.40938449074</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45969.40938449074</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45969.40938449074</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45969.40938449074</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45969.40938449074</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45969.40938449074</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45969.40938449074</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45969.40938449074</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45969.40938449074</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45969.40938449074</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45969.40938449074</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45969.40938449074</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45969.40938449074</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45969.40938449074</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45969.40938449074</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45969.40938449074</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45969.40938449074</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45969.40938449074</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45969.40938449074</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45969.40938449074</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45969.40938449074</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45969.40938449074</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45969.40938449074</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45969.40938449074</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45969.40938449074</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45969.40938449074</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45969.40938449074</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45969.40938449074</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45969.40938449074</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45969.40938449074</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45969.40938449074</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45969.40938449074</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45969.40938449074</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45969.40938449074</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tabSelected="1" workbookViewId="0">
      <selection activeCell="E5" sqref="E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39128</v>
      </c>
      <c r="B2" s="148" t="str">
        <f>IFERROR(VLOOKUP(D2,DB!A:K,11,0),"")</f>
        <v>R6</v>
      </c>
      <c r="C2" s="149">
        <v>1</v>
      </c>
      <c r="D2" s="148" t="s">
        <v>34020</v>
      </c>
      <c r="E2" s="130" t="s">
        <v>39021</v>
      </c>
      <c r="F2" s="150">
        <v>45969.368321759262</v>
      </c>
      <c r="G2" s="105">
        <f t="shared" ref="G2:G15" ca="1" si="0">IFERROR(NOW()-F2,"-")</f>
        <v>4.1062731477722991E-2</v>
      </c>
      <c r="H2" s="150">
        <v>45969.362569444442</v>
      </c>
      <c r="I2" s="148" t="str">
        <f>IFERROR(VLOOKUP(D2,DB!A:F,6,0),"")</f>
        <v>Generator-SG</v>
      </c>
      <c r="J2" s="148" t="str">
        <f>IFERROR(VLOOKUP(D2,DB!A:G,7,0),"")</f>
        <v>Dead</v>
      </c>
      <c r="K2" s="151" t="s">
        <v>39129</v>
      </c>
      <c r="L2" s="152" t="str">
        <f>IFERROR(VLOOKUP(D2,DB!A:I,9,0),"")</f>
        <v>Latis</v>
      </c>
    </row>
    <row r="3" spans="1:16382" ht="31.5" customHeight="1">
      <c r="A3" s="147"/>
      <c r="B3" s="148" t="str">
        <f>IFERROR(VLOOKUP(D3,DB!A:K,11,0),"")</f>
        <v/>
      </c>
      <c r="C3" s="149"/>
      <c r="D3" s="157"/>
      <c r="E3" s="130"/>
      <c r="F3" s="150"/>
      <c r="G3" s="105">
        <f t="shared" ca="1" si="0"/>
        <v>45969.40938449074</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45969.40938449074</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45969.40938449074</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45969.40938449074</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45969.40938449074</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45969.40938449074</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45969.40938449074</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45969.40938449074</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45969.40938449074</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45969.40938449074</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45969.40938449074</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45969.40938449074</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45969.40938449074</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45969.40938449074</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45969.40938449074</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45969.40938449074</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45969.40938449074</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45969.40938449074</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45969.40938449074</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45969.40938449074</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45969.40938449074</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45969.40938449074</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45969.40938449074</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45969.40938449074</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45969.40938449074</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45969.40938449074</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45969.40938449074</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45969.40938449074</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45969.40938449074</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45969.40938449074</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45969.40938449074</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45969.40938449074</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45969.40938449074</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45969.40938449074</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45969.40938449074</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45969.40938449074</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45969.40938449074</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45969.40938449074</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45969.40938449074</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45969.40938449074</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45969.40938449074</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45969.40938449074</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45969.40938449074</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45969.40938449074</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45969.40938449074</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45969.40938449074</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45969.40938449074</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45969.40938449074</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45969.40938449074</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45969.40938449074</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45969.40938449074</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45969.40938449074</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45969.40938449074</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45969.40938449074</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45969.40938449074</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45969.40938449074</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45969.40938449074</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45969.40938449074</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45969.40938449074</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45969.40938449074</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45969.40938449074</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45969.40938449074</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45969.40938449074</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45969.40938449074</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45969.40938449074</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45969.40938449074</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45969.40938449074</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45969.40938449074</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45969.40938449074</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45969.40938449074</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45969.40938449074</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45969.40938449074</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45969.40938449074</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45969.40938449074</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45969.40938449074</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45969.40938449074</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45969.40938449074</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45969.40938449074</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45969.40938449074</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45969.40938449074</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45969.40938449074</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45969.40938449074</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45969.40938449074</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45969.40938449074</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45969.40938449074</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45969.40938449074</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45969.40938449074</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45969.40938449074</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45969.40938449074</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45969.40938449074</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45969.40938449074</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45969.40938449074</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45969.40938449074</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45969.40938449074</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45969.40938449074</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45969.40938449074</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45969.40938449074</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45969.40938449074</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45969.40938449074</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45969.40938449074</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45969.40938449074</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45969.40938449074</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45969.40938449074</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45969.40938449074</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45969.40938449074</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45969.40938449074</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45969.40938449074</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45969.40938449074</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45969.40938449074</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45969.40938449074</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45969.40938449074</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45969.40938449074</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45969.40938449074</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45969.40938449074</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45969.40938449074</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45969.40938449074</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45969.40938449074</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45969.40938449074</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45969.40938449074</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45969.40938449074</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45969.40938449074</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45969.40938449074</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45969.40938449074</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45969.40938449074</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45969.40938449074</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45969.40938449074</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45969.40938449074</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45969.40938449074</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45969.40938449074</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45969.40938449074</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45969.40938449074</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45969.40938449074</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45969.40938449074</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45969.40938449074</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45969.40938449074</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45969.40938449074</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45969.40938449074</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45969.40938449074</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45969.40938449074</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45969.40938449074</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45969.40938449074</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45969.40938449074</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45969.40938449074</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45969.40938449074</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45969.40938449074</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45969.40938449074</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45969.40938449074</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45969.40938449074</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45969.40938449074</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45969.40938449074</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45969.40938449074</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45969.40938449074</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45969.40938449074</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45969.40938449074</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45969.40938449074</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45969.40938449074</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45969.40938449074</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45969.40938449074</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45969.40938449074</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45969.40938449074</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45969.40938449074</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45969.40938449074</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45969.40938449074</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45969.40938449074</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45969.40938449074</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45969.40938449074</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45969.40938449074</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45969.40938449074</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45969.40938449074</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45969.40938449074</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45969.40938449074</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45969.40938449074</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45969.40938449074</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45969.40938449074</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45969.40938449074</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45969.40938449074</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45969.40938449074</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45969.40938449074</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45969.40938449074</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45969.40938449074</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45969.40938449074</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45969.40938449074</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45969.40938449074</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45969.40938449074</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45969.40938449074</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45969.40938449074</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45969.40938449074</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45969.40938449074</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45969.40938449074</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45969.40938449074</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45969.40938449074</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45969.40938449074</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45969.40938449074</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45969.40938449074</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45969.40938449074</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2025-11-08T07:50:33Z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