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678" documentId="120_S{2AC9BD13-BADA-5192-A53E-5A8FF88502F6}" xr6:coauthVersionLast="47" xr6:coauthVersionMax="47" xr10:uidLastSave="{5E7FBABB-6596-4734-A54F-56800F377B7C}"/>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alcChain>
</file>

<file path=xl/sharedStrings.xml><?xml version="1.0" encoding="utf-8"?>
<sst xmlns="http://schemas.openxmlformats.org/spreadsheetml/2006/main" count="180299" uniqueCount="39129">
  <si>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</si>
  <si>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</si>
  <si>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</si>
  <si>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</si>
  <si>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</si>
  <si>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</si>
  <si>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</si>
  <si>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</si>
  <si>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</si>
  <si>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</si>
  <si>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</si>
  <si>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</si>
  <si>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</si>
  <si>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</si>
  <si>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</si>
  <si>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</si>
  <si>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</si>
  <si>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</si>
  <si>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</si>
  <si>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</si>
  <si>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</si>
  <si>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</si>
  <si>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</si>
  <si>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</si>
  <si>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</si>
  <si>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</si>
  <si>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</si>
  <si>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</si>
  <si>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</si>
  <si>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</si>
  <si>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</si>
  <si>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</si>
  <si>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</si>
  <si>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</si>
  <si>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</si>
  <si>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</si>
  <si>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</si>
  <si>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</si>
  <si>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</si>
  <si>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</si>
  <si>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</si>
  <si>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</si>
  <si>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</si>
  <si>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</si>
  <si>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</si>
  <si>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</si>
  <si>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</si>
  <si>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</si>
  <si>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</si>
  <si>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</si>
  <si>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</si>
  <si>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</si>
  <si>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</si>
  <si>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</si>
  <si>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</si>
  <si>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</si>
  <si>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</si>
  <si>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</si>
  <si>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</si>
  <si>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</si>
  <si>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</si>
  <si>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</si>
  <si>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</si>
  <si>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</si>
  <si>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</si>
  <si>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</si>
  <si>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</si>
  <si>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</si>
  <si>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</si>
  <si>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</si>
  <si>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</si>
  <si>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</si>
  <si>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</si>
  <si>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</si>
  <si>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</si>
  <si>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</si>
  <si>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</si>
  <si>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</si>
  <si>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</si>
  <si>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</si>
  <si>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</si>
  <si>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</si>
  <si>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</si>
  <si>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</si>
  <si>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</si>
  <si>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</si>
  <si>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</si>
  <si>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</si>
  <si>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</si>
  <si>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</si>
  <si>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</si>
  <si>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</si>
  <si>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</si>
  <si>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</si>
  <si>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</si>
  <si>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</si>
  <si>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</si>
  <si>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</si>
  <si>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</si>
  <si>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</si>
  <si>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</si>
  <si>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</si>
  <si>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</si>
  <si>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</si>
  <si>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</si>
  <si>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</si>
  <si>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</si>
  <si>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</si>
  <si>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</si>
  <si>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</si>
  <si>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</si>
  <si>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</si>
  <si>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</si>
  <si>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</si>
  <si>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</si>
  <si>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</si>
  <si>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</si>
  <si>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</si>
  <si>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</si>
  <si>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</si>
  <si>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</si>
  <si>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</si>
  <si>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</si>
  <si>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</si>
  <si>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</si>
  <si>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</si>
  <si>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</si>
  <si>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</si>
  <si>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</si>
  <si>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</si>
  <si>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</si>
  <si>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</si>
  <si>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</si>
  <si>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</si>
  <si>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</si>
  <si>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</si>
  <si>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</si>
  <si>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</si>
  <si>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</si>
  <si>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</si>
  <si>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</si>
  <si>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</si>
  <si>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</si>
  <si>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</si>
  <si>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</si>
  <si>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</si>
  <si>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</si>
  <si>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</si>
  <si>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</si>
  <si>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</si>
  <si>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</si>
  <si>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</si>
  <si>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</si>
  <si>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</si>
  <si>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</si>
  <si>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</si>
  <si>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</si>
  <si>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</si>
  <si>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</si>
  <si>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</si>
  <si>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</si>
  <si>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</si>
  <si>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</si>
  <si>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</si>
  <si>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</si>
  <si>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</si>
  <si>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</si>
  <si>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</si>
  <si>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</si>
  <si>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</si>
  <si>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</si>
  <si>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</si>
  <si>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</si>
  <si>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</si>
  <si>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</si>
  <si>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</si>
  <si>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</si>
  <si>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</si>
  <si>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</si>
  <si>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</si>
  <si>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</si>
  <si>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</si>
  <si>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</si>
  <si>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</si>
  <si>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</si>
  <si>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</si>
  <si>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</si>
  <si>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</si>
  <si>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</si>
  <si>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</si>
  <si>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</si>
  <si>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</si>
  <si>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</si>
  <si>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</si>
  <si>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</si>
  <si>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</si>
  <si>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</si>
  <si>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</si>
  <si>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</si>
  <si>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</si>
  <si>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</si>
  <si>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</si>
  <si>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</si>
  <si>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</si>
  <si>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</si>
  <si>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</si>
  <si>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</si>
  <si>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</si>
  <si>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</si>
  <si>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</si>
  <si>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</si>
  <si>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</si>
  <si>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</si>
  <si>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</si>
  <si>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</si>
  <si>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</si>
  <si>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</si>
  <si>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</si>
  <si>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</si>
  <si>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</si>
  <si>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</si>
  <si>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</si>
  <si>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</si>
  <si>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</si>
  <si>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</si>
  <si>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</si>
  <si>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</si>
  <si>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</si>
  <si>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</si>
  <si>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</si>
  <si>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</si>
  <si>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</si>
  <si>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</si>
  <si>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</si>
  <si>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</si>
  <si>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</si>
  <si>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</si>
  <si>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</si>
  <si>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</si>
  <si>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</si>
  <si>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</si>
  <si>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</si>
  <si>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</si>
  <si>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</si>
  <si>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</si>
  <si>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</si>
  <si>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</si>
  <si>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</si>
  <si>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</si>
  <si>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</si>
  <si>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</si>
  <si>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</si>
  <si>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</si>
  <si>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</si>
  <si>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</si>
  <si>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</si>
  <si>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</si>
  <si>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</si>
  <si>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</si>
  <si>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</si>
  <si>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</si>
  <si>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</si>
  <si>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</si>
  <si>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</si>
  <si>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</si>
  <si>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</si>
  <si>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</si>
  <si>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</si>
  <si>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</si>
  <si>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</si>
  <si>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</si>
  <si>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</si>
  <si>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</si>
  <si>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</si>
  <si>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</si>
  <si>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</si>
  <si>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</si>
  <si>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</si>
  <si>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</si>
  <si>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</si>
  <si>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</si>
  <si>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</si>
  <si>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</si>
  <si>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</si>
  <si>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</si>
  <si>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</si>
  <si>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</si>
  <si>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</si>
  <si>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</si>
  <si>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</si>
  <si>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</si>
  <si>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</si>
  <si>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</si>
  <si>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</si>
  <si>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</si>
  <si>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</si>
  <si>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</si>
  <si>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</si>
  <si>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</si>
  <si>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</si>
  <si>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</si>
  <si>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</si>
  <si>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</si>
  <si>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</si>
  <si>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</si>
  <si>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</si>
  <si>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</si>
  <si>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</si>
  <si>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</si>
  <si>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</si>
  <si>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</si>
  <si>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</si>
  <si>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</si>
  <si>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</si>
  <si>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</si>
  <si>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</si>
  <si>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</si>
  <si>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</si>
  <si>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</si>
  <si>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</si>
  <si>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</si>
  <si>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</si>
  <si>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</si>
  <si>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</si>
  <si>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</si>
  <si>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</si>
  <si>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</si>
  <si>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</si>
  <si>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</si>
  <si>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</si>
  <si>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</si>
  <si>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</si>
  <si>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</si>
  <si>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</si>
  <si>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</si>
  <si>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</si>
  <si>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</si>
  <si>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</si>
  <si>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</si>
  <si>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</si>
  <si>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</si>
  <si>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</si>
  <si>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</si>
  <si>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</si>
  <si>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</si>
  <si>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</si>
  <si>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</si>
  <si>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</si>
  <si>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</si>
  <si>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</si>
  <si>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</si>
  <si>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</si>
  <si>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</si>
  <si>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</si>
  <si>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</si>
  <si>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</si>
  <si>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</si>
  <si>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</si>
  <si>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</si>
  <si>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</si>
  <si>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</si>
  <si>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</si>
  <si>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</si>
  <si>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</si>
  <si>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</si>
  <si>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</si>
  <si>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</si>
  <si>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</si>
  <si>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</si>
  <si>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</si>
  <si>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</si>
  <si>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</si>
  <si>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</si>
  <si>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</si>
  <si>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</si>
  <si>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</si>
  <si>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</si>
  <si>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</si>
  <si>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</si>
  <si>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</si>
  <si>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</si>
  <si>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</si>
  <si>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</si>
  <si>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</si>
  <si>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</si>
  <si>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</si>
  <si>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</si>
  <si>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</si>
  <si>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</si>
  <si>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</si>
  <si>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</si>
  <si>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</si>
  <si>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</si>
  <si>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</si>
  <si>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</si>
  <si>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</si>
  <si>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</si>
  <si>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</si>
  <si>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</si>
  <si>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</si>
  <si>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</si>
  <si>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</si>
  <si>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</si>
  <si>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</si>
  <si>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</si>
  <si>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</si>
  <si>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</si>
  <si>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</si>
  <si>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</si>
  <si>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</si>
  <si>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</si>
  <si>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</si>
  <si>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</si>
  <si>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</si>
  <si>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</si>
  <si>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</si>
  <si>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</si>
  <si>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</si>
  <si>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</si>
  <si>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</si>
  <si>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</si>
  <si>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</si>
  <si>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</si>
  <si>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</si>
  <si>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</si>
  <si>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</si>
  <si>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</si>
  <si>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</si>
  <si>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</si>
  <si>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</si>
  <si>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</si>
  <si>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</si>
  <si>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</si>
  <si>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</si>
  <si>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</si>
  <si>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</si>
  <si>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</si>
  <si>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</si>
  <si>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</si>
  <si>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</si>
  <si>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</si>
  <si>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</si>
  <si>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</si>
  <si>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</si>
  <si>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</si>
  <si>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</si>
  <si>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</si>
  <si>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</si>
  <si>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</si>
  <si>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</si>
  <si>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</si>
  <si>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</si>
  <si>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</si>
  <si>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</si>
  <si>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</si>
  <si>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</si>
  <si>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</si>
  <si>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</si>
  <si>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</si>
  <si>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</si>
  <si>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</si>
  <si>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</si>
  <si>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</si>
  <si>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</si>
  <si>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</si>
  <si>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</si>
  <si>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</si>
  <si>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</si>
  <si>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</si>
  <si>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</si>
  <si>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</si>
  <si>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</si>
  <si>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</si>
  <si>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</si>
  <si>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</si>
  <si>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</si>
  <si>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</si>
  <si>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</si>
  <si>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</si>
  <si>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</si>
  <si>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</si>
  <si>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</si>
  <si>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</si>
  <si>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</si>
  <si>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</si>
  <si>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</si>
  <si>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</si>
  <si>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</si>
  <si>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</si>
  <si>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</si>
  <si>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</si>
  <si>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</si>
  <si>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</si>
  <si>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</si>
  <si>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</si>
  <si>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</si>
  <si>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</si>
  <si>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</si>
  <si>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</si>
  <si>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</si>
  <si>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</si>
  <si>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</si>
  <si>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</si>
  <si>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</si>
  <si>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</si>
  <si>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</si>
  <si>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</si>
  <si>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</si>
  <si>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</si>
  <si>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</si>
  <si>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</si>
  <si>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</si>
  <si>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</si>
  <si>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</si>
  <si>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</si>
  <si>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</si>
  <si>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</si>
  <si>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</si>
  <si>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</si>
  <si>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</si>
  <si>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</si>
  <si>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</si>
  <si>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</si>
  <si>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</si>
  <si>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</si>
  <si>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</si>
  <si>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</si>
  <si>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</si>
  <si>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</si>
  <si>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</si>
  <si>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</si>
  <si>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</si>
  <si>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</si>
  <si>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</si>
  <si>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</si>
  <si>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</si>
  <si>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</si>
  <si>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</si>
  <si>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</si>
  <si>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</si>
  <si>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</si>
  <si>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</si>
  <si>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</si>
  <si>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</si>
  <si>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</si>
  <si>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</si>
  <si>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</si>
  <si>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</si>
  <si>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</si>
  <si>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</si>
  <si>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</si>
  <si>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</si>
  <si>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</si>
  <si>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</si>
  <si>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</si>
  <si>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</si>
  <si>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</si>
  <si>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</si>
  <si>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</si>
  <si>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</si>
  <si>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</si>
  <si>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</si>
  <si>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</si>
  <si>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</si>
  <si>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</si>
  <si>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</si>
  <si>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</si>
  <si>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</si>
  <si>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</si>
  <si>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</si>
  <si>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</si>
  <si>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</si>
  <si>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</si>
  <si>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</si>
  <si>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</si>
  <si>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</si>
  <si>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</si>
  <si>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</si>
  <si>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</si>
  <si>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</si>
  <si>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</si>
  <si>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</si>
  <si>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</si>
  <si>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</si>
  <si>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</si>
  <si>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</si>
  <si>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</si>
  <si>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</si>
  <si>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</si>
  <si>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</si>
  <si>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</si>
  <si>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</si>
  <si>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</si>
  <si>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</si>
  <si>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</si>
  <si>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</si>
  <si>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</si>
  <si>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</si>
  <si>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</si>
  <si>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</si>
  <si>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</si>
  <si>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</si>
  <si>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</si>
  <si>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</si>
  <si>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</si>
  <si>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</si>
  <si>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</si>
  <si>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</si>
  <si>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</si>
  <si>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</si>
  <si>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</si>
  <si>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</si>
  <si>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</si>
  <si>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</si>
  <si>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</si>
  <si>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</si>
  <si>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</si>
  <si>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</si>
  <si>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</si>
  <si>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</si>
  <si>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</si>
  <si>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</si>
  <si>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</si>
  <si>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</si>
  <si>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</si>
  <si>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</si>
  <si>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</si>
  <si>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</si>
  <si>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</si>
  <si>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</si>
  <si>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</si>
  <si>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</si>
  <si>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</si>
  <si>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</si>
  <si>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</si>
  <si>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</si>
  <si>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</si>
  <si>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</si>
  <si>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</si>
  <si>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</si>
  <si>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</si>
  <si>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</si>
  <si>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</si>
  <si>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</si>
  <si>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</si>
  <si>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</si>
  <si>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</si>
  <si>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</si>
  <si>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</si>
  <si>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</si>
  <si>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</si>
  <si>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</si>
  <si>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</si>
  <si>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</si>
  <si>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</si>
  <si>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</si>
  <si>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</si>
  <si>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</si>
  <si>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</si>
  <si>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</si>
  <si>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</si>
  <si>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</si>
  <si>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</si>
  <si>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</si>
  <si>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</si>
  <si>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</si>
  <si>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</si>
  <si>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</si>
  <si>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</si>
  <si>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</si>
  <si>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</si>
  <si>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</si>
  <si>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</si>
  <si>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</si>
  <si>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</si>
  <si>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</si>
  <si>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</si>
  <si>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</si>
  <si>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</si>
  <si>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</si>
  <si>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</si>
  <si>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</si>
  <si>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</si>
  <si>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</si>
  <si>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</si>
  <si>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</si>
  <si>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</si>
  <si>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</si>
  <si>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</si>
  <si>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</si>
  <si>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</si>
  <si>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</si>
  <si>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</si>
  <si>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</si>
  <si>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</si>
  <si>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</si>
  <si>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</si>
  <si>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</si>
  <si>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</si>
  <si>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</si>
  <si>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</si>
  <si>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</si>
  <si>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</si>
  <si>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</si>
  <si>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</si>
  <si>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</si>
  <si>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</si>
  <si>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</si>
  <si>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</si>
  <si>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</si>
  <si>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</si>
  <si>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</si>
  <si>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</si>
  <si>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</si>
  <si>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</si>
  <si>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</si>
  <si>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</si>
  <si>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</si>
  <si>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</si>
  <si>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</si>
  <si>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</si>
  <si>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</si>
  <si>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</si>
  <si>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</si>
  <si>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</si>
  <si>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</si>
  <si>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</si>
  <si>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</si>
  <si>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</si>
  <si>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</si>
  <si>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</si>
  <si>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</si>
  <si>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</si>
  <si>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</si>
  <si>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</si>
  <si>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</si>
  <si>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</si>
  <si>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</si>
  <si>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</si>
  <si>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</si>
  <si>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</si>
  <si>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</si>
  <si>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</si>
  <si>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</si>
  <si>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</si>
  <si>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</si>
  <si>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</si>
  <si>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</si>
  <si>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</si>
  <si>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</si>
  <si>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</si>
  <si>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</si>
  <si>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</si>
  <si>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</si>
  <si>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</si>
  <si>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</si>
  <si>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</si>
  <si>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</si>
  <si>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</si>
  <si>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</si>
  <si>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</si>
  <si>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</si>
  <si>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</si>
  <si>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</si>
  <si>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</si>
  <si>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</si>
  <si>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</si>
  <si>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</si>
  <si>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</si>
  <si>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</si>
  <si>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</si>
  <si>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</si>
  <si>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</si>
  <si>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</si>
  <si>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</si>
  <si>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</si>
  <si>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</si>
  <si>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</si>
  <si>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</si>
  <si>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</si>
  <si>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</si>
  <si>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</si>
  <si>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</si>
  <si>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</si>
  <si>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</si>
  <si>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</si>
  <si>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</si>
  <si>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</si>
  <si>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</si>
  <si>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</si>
  <si>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</si>
  <si>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</si>
  <si>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</si>
  <si>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</si>
  <si>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</si>
  <si>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</si>
  <si>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</si>
  <si>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</si>
  <si>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</si>
  <si>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</si>
  <si>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</si>
  <si>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</si>
  <si>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</si>
  <si>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</si>
  <si>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</si>
  <si>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</si>
  <si>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</si>
  <si>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</si>
  <si>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</si>
  <si>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</si>
  <si>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</si>
  <si>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</si>
  <si>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</si>
  <si>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</si>
  <si>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</si>
  <si>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</si>
  <si>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</si>
  <si>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</si>
  <si>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</si>
  <si>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</si>
  <si>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</si>
  <si>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</si>
  <si>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</si>
  <si>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</si>
  <si>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</si>
  <si>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</si>
  <si>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</si>
  <si>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</si>
  <si>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</si>
  <si>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</si>
  <si>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</si>
  <si>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</si>
  <si>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</si>
  <si>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</si>
  <si>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</si>
  <si>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</si>
  <si>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</si>
  <si>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</si>
  <si>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</si>
  <si>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</si>
  <si>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</si>
  <si>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</si>
  <si>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</si>
  <si>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</si>
  <si>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</si>
  <si>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</si>
  <si>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</si>
  <si>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</si>
  <si>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</si>
  <si>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</si>
  <si>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</si>
  <si>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</si>
  <si>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</si>
  <si>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</si>
  <si>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</si>
  <si>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</si>
  <si>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</si>
  <si>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</si>
  <si>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</si>
  <si>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</si>
  <si>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</si>
  <si>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</si>
  <si>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</si>
  <si>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</si>
  <si>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</si>
  <si>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</si>
  <si>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</si>
  <si>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</si>
  <si>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</si>
  <si>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</si>
  <si>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</si>
  <si>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</si>
  <si>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</si>
  <si>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</si>
  <si>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</si>
  <si>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</si>
  <si>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</si>
  <si>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</si>
  <si>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</si>
  <si>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</si>
  <si>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</si>
  <si>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</si>
  <si>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</si>
  <si>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</si>
  <si>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</si>
  <si>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</si>
  <si>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</si>
  <si>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</si>
  <si>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</si>
  <si>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</si>
  <si>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</si>
  <si>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</si>
  <si>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</si>
  <si>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</si>
  <si>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</si>
  <si>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</si>
  <si>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</si>
  <si>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</si>
  <si>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</si>
  <si>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</si>
  <si>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</si>
  <si>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</si>
  <si>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</si>
  <si>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</si>
  <si>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</si>
  <si>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</si>
  <si>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</si>
  <si>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</si>
  <si>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</si>
  <si>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</si>
  <si>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</si>
  <si>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</si>
  <si>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</si>
  <si>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</si>
  <si>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</si>
  <si>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</si>
  <si>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</si>
  <si>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</si>
  <si>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</si>
  <si>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</si>
  <si>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</si>
  <si>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</si>
  <si>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</si>
  <si>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</si>
  <si>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</si>
  <si>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</si>
  <si>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</si>
  <si>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</si>
  <si>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</si>
  <si>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</si>
  <si>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</si>
  <si>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</si>
  <si>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</si>
  <si>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</si>
  <si>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</si>
  <si>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</si>
  <si>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</si>
  <si>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</si>
  <si>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</si>
  <si>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</si>
  <si>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</si>
  <si>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</si>
  <si>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</si>
  <si>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</si>
  <si>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</si>
  <si>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</si>
  <si>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</si>
  <si>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</si>
  <si>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</si>
  <si>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</si>
  <si>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</si>
  <si>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</si>
  <si>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</si>
  <si>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</si>
  <si>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</si>
  <si>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</si>
  <si>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</si>
  <si>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</si>
  <si>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</si>
  <si>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</si>
  <si>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</si>
  <si>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</si>
  <si>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</si>
  <si>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</si>
  <si>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</si>
  <si>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</si>
  <si>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</si>
  <si>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</si>
  <si>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</si>
  <si>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</si>
  <si>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</si>
  <si>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</si>
  <si>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</si>
  <si>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</si>
  <si>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</si>
  <si>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</si>
  <si>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</si>
  <si>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</si>
  <si>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</si>
  <si>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</si>
  <si>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</si>
  <si>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</si>
  <si>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</si>
  <si>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</si>
  <si>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</si>
  <si>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</si>
  <si>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</si>
  <si>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</si>
  <si>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</si>
  <si>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</si>
  <si>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</si>
  <si>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</si>
  <si>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</si>
  <si>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</si>
  <si>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</si>
  <si>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</si>
  <si>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</si>
  <si>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</si>
  <si>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</si>
  <si>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</si>
  <si>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</si>
  <si>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</si>
  <si>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</si>
  <si>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</si>
  <si>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</si>
  <si>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</si>
  <si>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</si>
  <si>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</si>
  <si>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</si>
  <si>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</si>
  <si>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</si>
  <si>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</si>
  <si>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</si>
  <si>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</si>
  <si>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</si>
  <si>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</si>
  <si>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</si>
  <si>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</si>
  <si>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</si>
  <si>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</si>
  <si>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</si>
  <si>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</si>
  <si>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</si>
  <si>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</si>
  <si>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</si>
  <si>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</si>
  <si>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</si>
  <si>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</si>
  <si>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</si>
  <si>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</si>
  <si>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</si>
  <si>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</si>
  <si>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</si>
  <si>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</si>
  <si>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</si>
  <si>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</si>
  <si>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</si>
  <si>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</si>
  <si>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</si>
  <si>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</si>
  <si>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</si>
  <si>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</si>
  <si>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</si>
  <si>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</si>
  <si>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</si>
  <si>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</si>
  <si>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</si>
  <si>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</si>
  <si>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</si>
  <si>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</si>
  <si>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</si>
  <si>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</si>
  <si>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</si>
  <si>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</si>
  <si>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</si>
  <si>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</si>
  <si>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</si>
  <si>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</si>
  <si>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</si>
  <si>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</si>
  <si>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</si>
  <si>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</si>
  <si>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</si>
  <si>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</si>
  <si>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</si>
  <si>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</si>
  <si>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</si>
  <si>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</si>
  <si>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</si>
  <si>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</si>
  <si>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</si>
  <si>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</si>
  <si>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</si>
  <si>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</si>
  <si>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</si>
  <si>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</si>
  <si>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</si>
  <si>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</si>
  <si>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</si>
  <si>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</si>
  <si>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</si>
  <si>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</si>
  <si>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</si>
  <si>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</si>
  <si>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</si>
  <si>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</si>
  <si>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</si>
  <si>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</si>
  <si>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</si>
  <si>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</si>
  <si>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</si>
  <si>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</si>
  <si>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</si>
  <si>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</si>
  <si>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</si>
  <si>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</si>
  <si>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</si>
  <si>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</si>
  <si>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</si>
  <si>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</si>
  <si>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</si>
  <si>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</si>
  <si>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</si>
  <si>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</si>
  <si>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</si>
  <si>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</si>
  <si>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</si>
  <si>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</si>
  <si>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</si>
  <si>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</si>
  <si>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</si>
  <si>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</si>
  <si>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</si>
  <si>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</si>
  <si>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</si>
  <si>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</si>
  <si>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</si>
  <si>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</si>
  <si>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</si>
  <si>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</si>
  <si>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</si>
  <si>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</si>
  <si>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</si>
  <si>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</si>
  <si>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</si>
  <si>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</si>
  <si>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</si>
  <si>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</si>
  <si>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</si>
  <si>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</si>
  <si>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</si>
  <si>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</si>
  <si>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</si>
  <si>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</si>
  <si>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</si>
  <si>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</si>
  <si>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</si>
  <si>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</si>
  <si>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</si>
  <si>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</si>
  <si>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</si>
  <si>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</si>
  <si>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</si>
  <si>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</si>
  <si>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</si>
  <si>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</si>
  <si>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</si>
  <si>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</si>
  <si>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</si>
  <si>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</si>
  <si>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</si>
  <si>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</si>
  <si>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</si>
  <si>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</si>
  <si>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</si>
  <si>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</si>
  <si>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</si>
  <si>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</si>
  <si>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</si>
  <si>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</si>
  <si>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</si>
  <si>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</si>
  <si>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</si>
  <si>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</si>
  <si>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</si>
  <si>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</si>
  <si>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</si>
  <si>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</si>
  <si>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</si>
  <si>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</si>
  <si>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</si>
  <si>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</si>
  <si>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</si>
  <si>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</si>
  <si>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</si>
  <si>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</si>
  <si>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</si>
  <si>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</si>
  <si>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</si>
  <si>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</si>
  <si>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</si>
  <si>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</si>
  <si>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</si>
  <si>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</si>
  <si>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</si>
  <si>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</si>
  <si>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</si>
  <si>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</si>
  <si>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</si>
  <si>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</si>
  <si>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</si>
  <si>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</si>
  <si>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</si>
  <si>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</si>
  <si>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</si>
  <si>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</si>
  <si>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</si>
  <si>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</si>
  <si>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</si>
  <si>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</si>
  <si>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</si>
  <si>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</si>
  <si>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</si>
  <si>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</si>
  <si>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</si>
  <si>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</si>
  <si>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</si>
  <si>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</si>
  <si>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</si>
  <si>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</si>
  <si>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</si>
  <si>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</si>
  <si>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</si>
  <si>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</si>
  <si>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</si>
  <si>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</si>
  <si>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</si>
  <si>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</si>
  <si>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</si>
  <si>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</si>
  <si>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</si>
  <si>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</si>
  <si>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</si>
  <si>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</si>
  <si>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</si>
  <si>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</si>
  <si>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</si>
  <si>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</si>
  <si>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</si>
  <si>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</si>
  <si>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</si>
  <si>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</si>
  <si>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</si>
  <si>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</si>
  <si>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</si>
  <si>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</si>
  <si>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</si>
  <si>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</si>
  <si>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</si>
  <si>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</si>
  <si>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</si>
  <si>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</si>
  <si>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</si>
  <si>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</si>
  <si>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</si>
  <si>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</si>
  <si>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</si>
  <si>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</si>
  <si>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</si>
  <si>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</si>
  <si>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</si>
  <si>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</si>
  <si>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</si>
  <si>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</si>
  <si>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</si>
  <si>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</si>
  <si>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</si>
  <si>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</si>
  <si>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</si>
  <si>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</si>
  <si>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</si>
  <si>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</si>
  <si>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</si>
  <si>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</si>
  <si>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</si>
  <si>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</si>
  <si>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</si>
  <si>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</si>
  <si>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</si>
  <si>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</si>
  <si>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</si>
  <si>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</si>
  <si>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</si>
  <si>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</si>
  <si>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</si>
  <si>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</si>
  <si>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</si>
  <si>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</si>
  <si>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</si>
  <si>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</si>
  <si>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</si>
  <si>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</si>
  <si>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</si>
  <si>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</si>
  <si>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</si>
  <si>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</si>
  <si>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</si>
  <si>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</si>
  <si>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</si>
  <si>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</si>
  <si>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</si>
  <si>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</si>
  <si>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</si>
  <si>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</si>
  <si>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</si>
  <si>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</si>
  <si>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</si>
  <si>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</si>
  <si>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</si>
  <si>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</si>
  <si>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</si>
  <si>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</si>
  <si>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</si>
  <si>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</si>
  <si>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</si>
  <si>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</si>
  <si>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</si>
  <si>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</si>
  <si>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</si>
  <si>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</si>
  <si>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</si>
  <si>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</si>
  <si>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</si>
  <si>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</si>
  <si>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</si>
  <si>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</si>
  <si>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</si>
  <si>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</si>
  <si>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</si>
  <si>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</si>
  <si>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</si>
  <si>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</si>
  <si>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</si>
  <si>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</si>
  <si>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</si>
  <si>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</si>
  <si>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</si>
  <si>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</si>
  <si>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</si>
  <si>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</si>
  <si>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</si>
  <si>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</si>
  <si>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</si>
  <si>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</si>
  <si>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</si>
  <si>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</si>
  <si>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</si>
  <si>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</si>
  <si>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</si>
  <si>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</si>
  <si>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</si>
  <si>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</si>
  <si>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</si>
  <si>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</si>
  <si>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</si>
  <si>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</si>
  <si>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</si>
  <si>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</si>
  <si>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</si>
  <si>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</si>
  <si>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</si>
  <si>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</si>
  <si>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</si>
  <si>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</si>
  <si>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</si>
  <si>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</si>
  <si>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</si>
  <si>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</si>
  <si>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</si>
  <si>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</si>
  <si>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</si>
  <si>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</si>
  <si>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</si>
  <si>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</si>
  <si>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</si>
  <si>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</si>
  <si>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</si>
  <si>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</si>
  <si>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</si>
  <si>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</si>
  <si>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</si>
  <si>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</si>
  <si>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</si>
  <si>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</si>
  <si>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</si>
  <si>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</si>
  <si>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</si>
  <si>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</si>
  <si>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</si>
  <si>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</si>
  <si>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</si>
  <si>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</si>
  <si>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</si>
  <si>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</si>
  <si>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</si>
  <si>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</si>
  <si>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</si>
  <si>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</si>
  <si>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</si>
  <si>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</si>
  <si>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</si>
  <si>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</si>
  <si>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</si>
  <si>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</si>
  <si>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</si>
  <si>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</si>
  <si>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</si>
  <si>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</si>
  <si>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</si>
  <si>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</si>
  <si>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</si>
  <si>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</si>
  <si>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</si>
  <si>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</si>
  <si>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</si>
  <si>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</si>
  <si>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</si>
  <si>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</si>
  <si>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</si>
  <si>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</si>
  <si>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</si>
  <si>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</si>
  <si>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</si>
  <si>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</si>
  <si>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</si>
  <si>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</si>
  <si>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</si>
  <si>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</si>
  <si>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</si>
  <si>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</si>
  <si>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</si>
  <si>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</si>
  <si>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</si>
  <si>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</si>
  <si>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</si>
  <si>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</si>
  <si>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</si>
  <si>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</si>
  <si>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</si>
  <si>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</si>
  <si>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</si>
  <si>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</si>
  <si>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</si>
  <si>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</si>
  <si>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</si>
  <si>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</si>
  <si>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</si>
  <si>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</si>
  <si>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</si>
  <si>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</si>
  <si>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</si>
  <si>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</si>
  <si>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</si>
  <si>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</si>
  <si>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</si>
  <si>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</si>
  <si>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</si>
  <si>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</si>
  <si>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</si>
  <si>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</si>
  <si>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</si>
  <si>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</si>
  <si>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</si>
  <si>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</si>
  <si>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</si>
  <si>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</si>
  <si>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</si>
  <si>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</si>
  <si>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</si>
  <si>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</si>
  <si>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</si>
  <si>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</si>
  <si>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</si>
  <si>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</si>
  <si>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</si>
  <si>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</si>
  <si>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</si>
  <si>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</si>
  <si>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</si>
  <si>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</si>
  <si>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</si>
  <si>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</si>
  <si>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</si>
  <si>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</si>
  <si>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</si>
  <si>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</si>
  <si>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</si>
  <si>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</si>
  <si>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</si>
  <si>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</si>
  <si>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</si>
  <si>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</si>
  <si>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</si>
  <si>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</si>
  <si>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</si>
  <si>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</si>
  <si>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</si>
  <si>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</si>
  <si>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</si>
  <si>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</si>
  <si>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</si>
  <si>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</si>
  <si>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</si>
  <si>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</si>
  <si>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</si>
  <si>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</si>
  <si>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</si>
  <si>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</si>
  <si>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</si>
  <si>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</si>
  <si>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</si>
  <si>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</si>
  <si>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</si>
  <si>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</si>
  <si>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</si>
  <si>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</si>
  <si>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</si>
  <si>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</si>
  <si>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</si>
  <si>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</si>
  <si>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</si>
  <si>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</si>
  <si>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</si>
  <si>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</si>
  <si>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</si>
  <si>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</si>
  <si>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</si>
  <si>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</si>
  <si>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</si>
  <si>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</si>
  <si>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</si>
  <si>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</si>
  <si>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</si>
  <si>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</si>
  <si>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</si>
  <si>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</si>
  <si>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</si>
  <si>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</si>
  <si>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</si>
  <si>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</si>
  <si>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</si>
  <si>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</si>
  <si>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</si>
  <si>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</si>
  <si>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</si>
  <si>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</si>
  <si>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</si>
  <si>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</si>
  <si>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</si>
  <si>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</si>
  <si>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</si>
  <si>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</si>
  <si>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</si>
  <si>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</si>
  <si>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</si>
  <si>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</si>
  <si>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</si>
  <si>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</si>
  <si>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</si>
  <si>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</si>
  <si>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</si>
  <si>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</si>
  <si>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</si>
  <si>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</si>
  <si>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</si>
  <si>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</si>
  <si>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</si>
  <si>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</si>
  <si>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</si>
  <si>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</si>
  <si>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</si>
  <si>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</si>
  <si>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</si>
  <si>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</si>
  <si>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</si>
  <si>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</si>
  <si>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</si>
  <si>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</si>
  <si>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</si>
  <si>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</si>
  <si>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</si>
  <si>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</si>
  <si>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</si>
  <si>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</si>
  <si>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</si>
  <si>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</si>
  <si>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</si>
  <si>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</si>
  <si>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</si>
  <si>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</si>
  <si>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</si>
  <si>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</si>
  <si>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</si>
  <si>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</si>
  <si>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</si>
  <si>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</si>
  <si>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</si>
  <si>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</si>
  <si>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</si>
  <si>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</si>
  <si>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</si>
  <si>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</si>
  <si>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</si>
  <si>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</si>
  <si>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</si>
  <si>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</si>
  <si>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</si>
  <si>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</si>
  <si>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</si>
  <si>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</si>
  <si>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</si>
  <si>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</si>
  <si>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</si>
  <si>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</si>
  <si>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</si>
  <si>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</si>
  <si>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</si>
  <si>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</si>
  <si>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</si>
  <si>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</si>
  <si>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</si>
  <si>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</si>
  <si>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</si>
  <si>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</si>
  <si>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</si>
  <si>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</si>
  <si>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</si>
  <si>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</si>
  <si>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</si>
  <si>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</si>
  <si>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</si>
  <si>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</si>
  <si>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</si>
  <si>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</si>
  <si>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</si>
  <si>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</si>
  <si>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</si>
  <si>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</si>
  <si>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</si>
  <si>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</si>
  <si>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</si>
  <si>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</si>
  <si>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</si>
  <si>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</si>
  <si>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</si>
  <si>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</si>
  <si>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</si>
  <si>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</si>
  <si>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</si>
  <si>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</si>
  <si>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</si>
  <si>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</si>
  <si>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</si>
  <si>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</si>
  <si>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</si>
  <si>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</si>
  <si>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</si>
  <si>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</si>
  <si>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</si>
  <si>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</si>
  <si>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</si>
  <si>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</si>
  <si>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</si>
  <si>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</si>
  <si>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</si>
  <si>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</si>
  <si>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</si>
  <si>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</si>
  <si>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</si>
  <si>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</si>
  <si>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</si>
  <si>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</si>
  <si>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</si>
  <si>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</si>
  <si>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</si>
  <si>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</si>
  <si>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</si>
  <si>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</si>
  <si>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</si>
  <si>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</si>
  <si>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</si>
  <si>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</si>
  <si>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</si>
  <si>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</si>
  <si>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</si>
  <si>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</si>
  <si>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</si>
  <si>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</si>
  <si>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</si>
  <si>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</si>
  <si>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</si>
  <si>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</si>
  <si>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</si>
  <si>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</si>
  <si>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</si>
  <si>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</si>
  <si>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</si>
  <si>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</si>
  <si>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</si>
  <si>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</si>
  <si>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</si>
  <si>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</si>
  <si>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</si>
  <si>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</si>
  <si>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</si>
  <si>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</si>
  <si>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</si>
  <si>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</si>
  <si>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</si>
  <si>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</si>
  <si>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</si>
  <si>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</si>
  <si>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</si>
  <si>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</si>
  <si>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</si>
  <si>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</si>
  <si>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</si>
  <si>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</si>
  <si>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</si>
  <si>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</si>
  <si>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</si>
  <si>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</si>
  <si>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</si>
  <si>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</si>
  <si>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</si>
  <si>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</si>
  <si>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</si>
  <si>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</si>
  <si>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</si>
  <si>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</si>
  <si>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</si>
  <si>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</si>
  <si>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</si>
  <si>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</si>
  <si>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</si>
  <si>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</si>
  <si>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</si>
  <si>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</si>
  <si>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</si>
  <si>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</si>
  <si>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</si>
  <si>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</si>
  <si>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</si>
  <si>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</si>
  <si>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</si>
  <si>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</si>
  <si>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</si>
  <si>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</si>
  <si>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</si>
  <si>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</si>
  <si>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</si>
  <si>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</si>
  <si>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</si>
  <si>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</si>
  <si>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</si>
  <si>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</si>
  <si>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</si>
  <si>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</si>
  <si>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</si>
  <si>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</si>
  <si>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</si>
  <si>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</si>
  <si>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</si>
  <si>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</si>
  <si>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</si>
  <si>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</si>
  <si>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</si>
  <si>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</si>
  <si>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</si>
  <si>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</si>
  <si>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</si>
  <si>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</si>
  <si>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</si>
  <si>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</si>
  <si>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</si>
  <si>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</si>
  <si>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</si>
  <si>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</si>
  <si>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</si>
  <si>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</si>
  <si>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</si>
  <si>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</si>
  <si>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</si>
  <si>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</si>
  <si>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</si>
  <si>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</si>
  <si>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</si>
  <si>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</si>
  <si>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</si>
  <si>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</si>
  <si>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</si>
  <si>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</si>
  <si>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</si>
  <si>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</si>
  <si>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</si>
  <si>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</si>
  <si>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</si>
  <si>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</si>
  <si>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</si>
  <si>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</si>
  <si>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</si>
  <si>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</si>
  <si>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</si>
  <si>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</si>
  <si>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</si>
  <si>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</si>
  <si>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</si>
  <si>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</si>
  <si>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</si>
  <si>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</si>
  <si>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</si>
  <si>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</si>
  <si>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</si>
  <si>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</si>
  <si>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</si>
  <si>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</si>
  <si>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</si>
  <si>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</si>
  <si>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</si>
  <si>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</si>
  <si>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</si>
  <si>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</si>
  <si>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</si>
  <si>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</si>
  <si>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</si>
  <si>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</si>
  <si>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</si>
  <si>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</si>
  <si>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</si>
  <si>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</si>
  <si>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</si>
  <si>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</si>
  <si>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</si>
  <si>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</si>
  <si>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</si>
  <si>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</si>
  <si>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</si>
  <si>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</si>
  <si>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</si>
  <si>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</si>
  <si>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</si>
  <si>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</si>
  <si>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</si>
  <si>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</si>
  <si>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</si>
  <si>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</si>
  <si>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</si>
  <si>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</si>
  <si>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</si>
  <si>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</si>
  <si>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</si>
  <si>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</si>
  <si>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</si>
  <si>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</si>
  <si>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</si>
  <si>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</si>
  <si>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</si>
  <si>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</si>
  <si>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</si>
  <si>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</si>
  <si>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</si>
  <si>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</si>
  <si>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</si>
  <si>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</si>
  <si>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</si>
  <si>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</si>
  <si>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</si>
  <si>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</si>
  <si>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</si>
  <si>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</si>
  <si>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</si>
  <si>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</si>
  <si>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</si>
  <si>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</si>
  <si>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</si>
  <si>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</si>
  <si>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</si>
  <si>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</si>
  <si>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</si>
  <si>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</si>
  <si>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</si>
  <si>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</si>
  <si>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</si>
  <si>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</si>
  <si>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</si>
  <si>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</si>
  <si>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</si>
  <si>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</si>
  <si>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</si>
  <si>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</si>
  <si>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</si>
  <si>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</si>
  <si>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</si>
  <si>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</si>
  <si>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</si>
  <si>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</si>
  <si>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</si>
  <si>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</si>
  <si>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</si>
  <si>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</si>
  <si>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</si>
  <si>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</si>
  <si>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</si>
  <si>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</si>
  <si>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</si>
  <si>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</si>
  <si>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</si>
  <si>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</si>
  <si>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</si>
  <si>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</si>
  <si>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</si>
  <si>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</si>
  <si>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</si>
  <si>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</si>
  <si>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</si>
  <si>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</si>
  <si>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</si>
  <si>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</si>
  <si>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</si>
  <si>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</si>
  <si>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</si>
  <si>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</si>
  <si>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</si>
  <si>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</si>
  <si>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</si>
  <si>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</si>
  <si>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</si>
  <si>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</si>
  <si>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</si>
  <si>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</si>
  <si>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</si>
  <si>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</si>
  <si>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</si>
  <si>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</si>
  <si>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</si>
  <si>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</si>
  <si>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</si>
  <si>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</si>
  <si>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</si>
  <si>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</si>
  <si>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</si>
  <si>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</si>
  <si>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</si>
  <si>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</si>
  <si>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</si>
  <si>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</si>
  <si>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</si>
  <si>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</si>
  <si>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</si>
  <si>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</si>
  <si>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</si>
  <si>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</si>
  <si>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</si>
  <si>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</si>
  <si>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</si>
  <si>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</si>
  <si>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</si>
  <si>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</si>
  <si>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</si>
  <si>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</si>
  <si>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</si>
  <si>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</si>
  <si>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</si>
  <si>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</si>
  <si>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</si>
  <si>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</si>
  <si>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</si>
  <si>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</si>
  <si>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</si>
  <si>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</si>
  <si>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</si>
  <si>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</si>
  <si>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</si>
  <si>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</si>
  <si>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</si>
  <si>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</si>
  <si>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</si>
  <si>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</si>
  <si>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</si>
  <si>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</si>
  <si>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</si>
  <si>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</si>
  <si>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</si>
  <si>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</si>
  <si>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</si>
  <si>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</si>
  <si>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</si>
  <si>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</si>
  <si>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</si>
  <si>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</si>
  <si>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</si>
  <si>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</si>
  <si>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</si>
  <si>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</si>
  <si>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</si>
  <si>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</si>
  <si>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</si>
  <si>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</si>
  <si>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</si>
  <si>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</si>
  <si>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</si>
  <si>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</si>
  <si>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</si>
  <si>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</si>
  <si>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</si>
  <si>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</si>
  <si>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</si>
  <si>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</si>
  <si>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</si>
  <si>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</si>
  <si>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</si>
  <si>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</si>
  <si>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</si>
  <si>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</si>
  <si>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</si>
  <si>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</si>
  <si>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</si>
  <si>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</si>
  <si>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</si>
  <si>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</si>
  <si>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</si>
  <si>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</si>
  <si>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</si>
  <si>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</si>
  <si>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</si>
  <si>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</si>
  <si>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</si>
  <si>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</si>
  <si>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</si>
  <si>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</si>
  <si>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</si>
  <si>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</si>
  <si>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</si>
  <si>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</si>
  <si>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</si>
  <si>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</si>
  <si>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</si>
  <si>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</si>
  <si>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</si>
  <si>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</si>
  <si>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</si>
  <si>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</si>
  <si>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</si>
  <si>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</si>
  <si>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</si>
  <si>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</si>
  <si>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</si>
  <si>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</si>
  <si>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</si>
  <si>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</si>
  <si>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</si>
  <si>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</si>
  <si>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</si>
  <si>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</si>
  <si>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</si>
  <si>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</si>
  <si>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</si>
  <si>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</si>
  <si>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</si>
  <si>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</si>
  <si>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</si>
  <si>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</si>
  <si>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</si>
  <si>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</si>
  <si>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</si>
  <si>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</si>
  <si>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</si>
  <si>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</si>
  <si>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</si>
  <si>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</si>
  <si>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</si>
  <si>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</si>
  <si>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</si>
  <si>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</si>
  <si>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</si>
  <si>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</si>
  <si>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</si>
  <si>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</si>
  <si>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</si>
  <si>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</si>
  <si>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</si>
  <si>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</si>
  <si>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</si>
  <si>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</si>
  <si>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</si>
  <si>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</si>
  <si>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</si>
  <si>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</si>
  <si>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</si>
  <si>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</si>
  <si>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</si>
  <si>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</si>
  <si>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</si>
  <si>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</si>
  <si>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</si>
  <si>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</si>
  <si>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</si>
  <si>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</si>
  <si>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</si>
  <si>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</si>
  <si>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</si>
  <si>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</si>
  <si>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</si>
  <si>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</si>
  <si>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</si>
  <si>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</si>
  <si>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</si>
  <si>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</si>
  <si>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</si>
  <si>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</si>
  <si>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</si>
  <si>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</si>
  <si>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</si>
  <si>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</si>
  <si>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</si>
  <si>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</si>
  <si>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</si>
  <si>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</si>
  <si>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</si>
  <si>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</si>
  <si>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</si>
  <si>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</si>
  <si>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</si>
  <si>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</si>
  <si>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</si>
  <si>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</si>
  <si>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</si>
  <si>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</si>
  <si>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</si>
  <si>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</si>
  <si>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</si>
  <si>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</si>
  <si>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</si>
  <si>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</si>
  <si>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</si>
  <si>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</si>
  <si>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</si>
  <si>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</si>
  <si>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</si>
  <si>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</si>
  <si>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</si>
  <si>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</si>
  <si>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</si>
  <si>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</si>
  <si>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</si>
  <si>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</si>
  <si>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</si>
  <si>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</si>
  <si>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</si>
  <si>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</si>
  <si>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</si>
  <si>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</si>
  <si>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</si>
  <si>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</si>
  <si>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</si>
  <si>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</si>
  <si>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</si>
  <si>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</si>
  <si>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</si>
  <si>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</si>
  <si>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</si>
  <si>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</si>
  <si>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</si>
  <si>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</si>
  <si>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</si>
  <si>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</si>
  <si>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</si>
  <si>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</si>
  <si>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</si>
  <si>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</si>
  <si>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</si>
  <si>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</si>
  <si>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</si>
  <si>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</si>
  <si>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</si>
  <si>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</si>
  <si>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</si>
  <si>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</si>
  <si>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</si>
  <si>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</si>
  <si>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</si>
  <si>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</si>
  <si>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</si>
  <si>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</si>
  <si>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</si>
  <si>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</si>
  <si>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</si>
  <si>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</si>
  <si>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</si>
  <si>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</si>
  <si>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</si>
  <si>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</si>
  <si>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</si>
  <si>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</si>
  <si>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</si>
  <si>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</si>
  <si>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</si>
  <si>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</si>
  <si>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</si>
  <si>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</si>
  <si>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</si>
  <si>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</si>
  <si>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</si>
  <si>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</si>
  <si>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</si>
  <si>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</si>
  <si>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</si>
  <si>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</si>
  <si>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</si>
  <si>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</si>
  <si>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</si>
  <si>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</si>
  <si>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</si>
  <si>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</si>
  <si>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</si>
  <si>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</si>
  <si>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</si>
  <si>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</si>
  <si>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</si>
  <si>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</si>
  <si>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</si>
  <si>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</si>
  <si>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</si>
  <si>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</si>
  <si>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</si>
  <si>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</si>
  <si>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</si>
  <si>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</si>
  <si>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</si>
  <si>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</si>
  <si>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</si>
  <si>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</si>
  <si>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</si>
  <si>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</si>
  <si>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</si>
  <si>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</si>
  <si>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</si>
  <si>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</si>
  <si>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</si>
  <si>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</si>
  <si>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</si>
  <si>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</si>
  <si>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</si>
  <si>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</si>
  <si>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</si>
  <si>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</si>
  <si>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</si>
  <si>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</si>
  <si>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</si>
  <si>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</si>
  <si>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</si>
  <si>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</si>
  <si>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</si>
  <si>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</si>
  <si>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</si>
  <si>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</si>
  <si>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</si>
  <si>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</si>
  <si>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</si>
  <si>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</si>
  <si>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</si>
  <si>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</si>
  <si>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</si>
  <si>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</si>
  <si>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</si>
  <si>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</si>
  <si>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</si>
  <si>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</si>
  <si>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</si>
  <si>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</si>
  <si>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</si>
  <si>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</si>
  <si>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</si>
  <si>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</si>
  <si>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</si>
  <si>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</si>
  <si>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</si>
  <si>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</si>
  <si>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</si>
  <si>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</si>
  <si>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</si>
  <si>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</si>
  <si>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</si>
  <si>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</si>
  <si>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</si>
  <si>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</si>
  <si>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</si>
  <si>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</si>
  <si>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</si>
  <si>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</si>
  <si>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</si>
  <si>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</si>
  <si>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</si>
  <si>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</si>
  <si>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</si>
  <si>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</si>
  <si>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</si>
  <si>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</si>
  <si>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</si>
  <si>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</si>
  <si>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</si>
  <si>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</si>
  <si>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</si>
  <si>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</si>
  <si>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</si>
  <si>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</si>
  <si>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</si>
  <si>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</si>
  <si>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</si>
  <si>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</si>
  <si>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</si>
  <si>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</si>
  <si>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</si>
  <si>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</si>
  <si>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</si>
  <si>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</si>
  <si>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</si>
  <si>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</si>
  <si>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</si>
  <si>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</si>
  <si>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</si>
  <si>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</si>
  <si>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</si>
  <si>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</si>
  <si>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</si>
  <si>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</si>
  <si>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</si>
  <si>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</si>
  <si>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</si>
  <si>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</si>
  <si>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</si>
  <si>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</si>
  <si>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</si>
  <si>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</si>
  <si>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</si>
  <si>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</si>
  <si>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</si>
  <si>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</si>
  <si>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</si>
  <si>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</si>
  <si>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</si>
  <si>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</si>
  <si>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</si>
  <si>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</si>
  <si>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</si>
  <si>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</si>
  <si>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</si>
  <si>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</si>
  <si>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</si>
  <si>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</si>
  <si>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</si>
  <si>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</si>
  <si>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</si>
  <si>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</si>
  <si>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</si>
  <si>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</si>
  <si>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</si>
  <si>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</si>
  <si>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</si>
  <si>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</si>
  <si>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</si>
  <si>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</si>
  <si>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</si>
  <si>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</si>
  <si>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</si>
  <si>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</si>
  <si>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</si>
  <si>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</si>
  <si>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</si>
  <si>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</si>
  <si>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</si>
  <si>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</si>
  <si>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</si>
  <si>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</si>
  <si>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</si>
  <si>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</si>
  <si>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</si>
  <si>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</si>
  <si>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</si>
  <si>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</si>
  <si>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</si>
  <si>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</si>
  <si>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</si>
  <si>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</si>
  <si>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</si>
  <si>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</si>
  <si>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</si>
  <si>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</si>
  <si>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</si>
  <si>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</si>
  <si>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</si>
  <si>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</si>
  <si>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</si>
  <si>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</si>
  <si>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</si>
  <si>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</si>
  <si>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</si>
  <si>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</si>
  <si>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</si>
  <si>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</si>
  <si>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</si>
  <si>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</si>
  <si>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</si>
  <si>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</si>
  <si>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</si>
  <si>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</si>
  <si>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</si>
  <si>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</si>
  <si>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</si>
  <si>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</si>
  <si>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</si>
  <si>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</si>
  <si>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</si>
  <si>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</si>
  <si>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</si>
  <si>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</si>
  <si>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</si>
  <si>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</si>
  <si>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</si>
  <si>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</si>
  <si>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</si>
  <si>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</si>
  <si>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</si>
  <si>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</si>
  <si>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</si>
  <si>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</si>
  <si>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</si>
  <si>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</si>
  <si>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</si>
  <si>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</si>
  <si>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</si>
  <si>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</si>
  <si>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</si>
  <si>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</si>
  <si>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</si>
  <si>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</si>
  <si>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</si>
  <si>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</si>
  <si>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</si>
  <si>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</si>
  <si>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</si>
  <si>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</si>
  <si>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</si>
  <si>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</si>
  <si>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</si>
  <si>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</si>
  <si>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</si>
  <si>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</si>
  <si>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</si>
  <si>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</si>
  <si>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</si>
  <si>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</si>
  <si>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</si>
  <si>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</si>
  <si>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</si>
  <si>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</si>
  <si>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</si>
  <si>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</si>
  <si>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</si>
  <si>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</si>
  <si>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</si>
  <si>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</si>
  <si>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</si>
  <si>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</si>
  <si>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</si>
  <si>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</si>
  <si>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</si>
  <si>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</si>
  <si>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</si>
  <si>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</si>
  <si>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</si>
  <si>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</si>
  <si>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</si>
  <si>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</si>
  <si>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</si>
  <si>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</si>
  <si>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</si>
  <si>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</si>
  <si>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</si>
  <si>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</si>
  <si>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</si>
  <si>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</si>
  <si>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</si>
  <si>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</si>
  <si>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</si>
  <si>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</si>
  <si>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</si>
  <si>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</si>
  <si>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</si>
  <si>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</si>
  <si>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</si>
  <si>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</si>
  <si>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</si>
  <si>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</si>
  <si>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</si>
  <si>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</si>
  <si>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</si>
  <si>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</si>
  <si>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</si>
  <si>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</si>
  <si>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</si>
  <si>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</si>
  <si>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</si>
  <si>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</si>
  <si>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</si>
  <si>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</si>
  <si>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</si>
  <si>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</si>
  <si>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</si>
  <si>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</si>
  <si>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</si>
  <si>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</si>
  <si>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</si>
  <si>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</si>
  <si>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</si>
  <si>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</si>
  <si>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</si>
  <si>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</si>
  <si>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</si>
  <si>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</si>
  <si>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</si>
  <si>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</si>
  <si>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</si>
  <si>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</si>
  <si>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</si>
  <si>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</si>
  <si>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</si>
  <si>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</si>
  <si>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</si>
  <si>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</si>
  <si>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</si>
  <si>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</si>
  <si>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</si>
  <si>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</si>
  <si>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</si>
  <si>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</si>
  <si>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</si>
  <si>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</si>
  <si>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</si>
  <si>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</si>
  <si>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</si>
  <si>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</si>
  <si>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</si>
  <si>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</si>
  <si>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</si>
  <si>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</si>
  <si>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</si>
  <si>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</si>
  <si>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</si>
  <si>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</si>
  <si>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</si>
  <si>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</si>
  <si>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</si>
  <si>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</si>
  <si>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</si>
  <si>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</si>
  <si>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</si>
  <si>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</si>
  <si>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</si>
  <si>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</si>
  <si>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</si>
  <si>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</si>
  <si>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</si>
  <si>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</si>
  <si>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</si>
  <si>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</si>
  <si>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</si>
  <si>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</si>
  <si>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</si>
  <si>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</si>
  <si>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</si>
  <si>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</si>
  <si>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</si>
  <si>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</si>
  <si>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</si>
  <si>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</si>
  <si>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</si>
  <si>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</si>
  <si>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</si>
  <si>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</si>
  <si>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</si>
  <si>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</si>
  <si>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</si>
  <si>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</si>
  <si>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</si>
  <si>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</si>
  <si>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</si>
  <si>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</si>
  <si>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</si>
  <si>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</si>
  <si>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</si>
  <si>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</si>
  <si>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</si>
  <si>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</si>
  <si>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</si>
  <si>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</si>
  <si>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</si>
  <si>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</si>
  <si>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</si>
  <si>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</si>
  <si>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</si>
  <si>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</si>
  <si>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</si>
  <si>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</si>
  <si>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</si>
  <si>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</si>
  <si>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</si>
  <si>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</si>
  <si>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</si>
  <si>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</si>
  <si>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</si>
  <si>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</si>
  <si>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</si>
  <si>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</si>
  <si>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</si>
  <si>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</si>
  <si>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</si>
  <si>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</si>
  <si>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</si>
  <si>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</si>
  <si>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</si>
  <si>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</si>
  <si>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</si>
  <si>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</si>
  <si>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</si>
  <si>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</si>
  <si>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</si>
  <si>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</si>
  <si>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</si>
  <si>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</si>
  <si>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</si>
  <si>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</si>
  <si>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</si>
  <si>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</si>
  <si>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</si>
  <si>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</si>
  <si>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</si>
  <si>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</si>
  <si>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</si>
  <si>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</si>
  <si>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</si>
  <si>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</si>
  <si>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</si>
  <si>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</si>
  <si>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</si>
  <si>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</si>
  <si>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</si>
  <si>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</si>
  <si>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</si>
  <si>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</si>
  <si>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</si>
  <si>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</si>
  <si>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</si>
  <si>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</si>
  <si>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</si>
  <si>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</si>
  <si>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</si>
  <si>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</si>
  <si>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</si>
  <si>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</si>
  <si>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</si>
  <si>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</si>
  <si>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</si>
  <si>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</si>
  <si>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</si>
  <si>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</si>
  <si>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</si>
  <si>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</si>
  <si>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</si>
  <si>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</si>
  <si>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</si>
  <si>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</si>
  <si>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</si>
  <si>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</si>
  <si>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</si>
  <si>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</si>
  <si>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</si>
  <si>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</si>
  <si>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</si>
  <si>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</si>
  <si>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</si>
  <si>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</si>
  <si>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</si>
  <si>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</si>
  <si>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</si>
  <si>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</si>
  <si>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</si>
  <si>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</si>
  <si>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</si>
  <si>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</si>
  <si>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</si>
  <si>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</si>
  <si>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</si>
  <si>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</si>
  <si>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</si>
  <si>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</si>
  <si>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</si>
  <si>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</si>
  <si>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</si>
  <si>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</si>
  <si>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</si>
  <si>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</si>
  <si>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</si>
  <si>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</si>
  <si>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</si>
  <si>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</si>
  <si>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</si>
  <si>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</si>
  <si>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</si>
  <si>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</si>
  <si>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</si>
  <si>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</si>
  <si>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</si>
  <si>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</si>
  <si>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</si>
  <si>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</si>
  <si>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</si>
  <si>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</si>
  <si>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</si>
  <si>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</si>
  <si>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</si>
  <si>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</si>
  <si>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</si>
  <si>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</si>
  <si>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</si>
  <si>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</si>
  <si>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</si>
  <si>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</si>
  <si>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</si>
  <si>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</si>
  <si>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</si>
  <si>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</si>
  <si>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</si>
  <si>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</si>
  <si>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</si>
  <si>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</si>
  <si>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</si>
  <si>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</si>
  <si>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</si>
  <si>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</si>
  <si>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</si>
  <si>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</si>
  <si>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</si>
  <si>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</si>
  <si>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</si>
  <si>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</si>
  <si>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</si>
  <si>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</si>
  <si>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</si>
  <si>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</si>
  <si>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</si>
  <si>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</si>
  <si>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</si>
  <si>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</si>
  <si>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</si>
  <si>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</si>
  <si>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</si>
  <si>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</si>
  <si>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</si>
  <si>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</si>
  <si>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</si>
  <si>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</si>
  <si>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</si>
  <si>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</si>
  <si>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</si>
  <si>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</si>
  <si>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</si>
  <si>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</si>
  <si>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</si>
  <si>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</si>
  <si>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</si>
  <si>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</si>
  <si>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</si>
  <si>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</si>
  <si>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</si>
  <si>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</si>
  <si>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</si>
  <si>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</si>
  <si>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</si>
  <si>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</si>
  <si>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</si>
  <si>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</si>
  <si>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</si>
  <si>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</si>
  <si>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</si>
  <si>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</si>
  <si>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</si>
  <si>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</si>
  <si>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</si>
  <si>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</si>
  <si>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</si>
  <si>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</si>
  <si>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</si>
  <si>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</si>
  <si>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</si>
  <si>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</si>
  <si>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</si>
  <si>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</si>
  <si>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</si>
  <si>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</si>
  <si>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</si>
  <si>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</si>
  <si>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</si>
  <si>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</si>
  <si>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</si>
  <si>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</si>
  <si>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</si>
  <si>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</si>
  <si>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</si>
  <si>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</si>
  <si>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</si>
  <si>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</si>
  <si>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</si>
  <si>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</si>
  <si>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</si>
  <si>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</si>
  <si>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</si>
  <si>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</si>
  <si>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</si>
  <si>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</si>
  <si>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</si>
  <si>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</si>
  <si>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</si>
  <si>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</si>
  <si>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</si>
  <si>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</si>
  <si>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</si>
  <si>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</si>
  <si>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</si>
  <si>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</si>
  <si>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</si>
  <si>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</si>
  <si>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</si>
  <si>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</si>
  <si>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</si>
  <si>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</si>
  <si>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</si>
  <si>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</si>
  <si>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</si>
  <si>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</si>
  <si>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</si>
  <si>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</si>
  <si>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</si>
  <si>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</si>
  <si>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</si>
  <si>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</si>
  <si>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</si>
  <si>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</si>
  <si>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</si>
  <si>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</si>
  <si>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</si>
  <si>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</si>
  <si>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</si>
  <si>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</si>
  <si>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</si>
  <si>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</si>
  <si>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</si>
  <si>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</si>
  <si>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</si>
  <si>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</si>
  <si>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</si>
  <si>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</si>
  <si>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</si>
  <si>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</si>
  <si>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</si>
  <si>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</si>
  <si>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</si>
  <si>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</si>
  <si>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</si>
  <si>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</si>
  <si>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</si>
  <si>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</si>
  <si>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</si>
  <si>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</si>
  <si>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</si>
  <si>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</si>
  <si>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</si>
  <si>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</si>
  <si>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</si>
  <si>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</si>
  <si>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</si>
  <si>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</si>
  <si>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</si>
  <si>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</si>
  <si>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</si>
  <si>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</si>
  <si>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</si>
  <si>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</si>
  <si>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</si>
  <si>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</si>
  <si>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</si>
  <si>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</si>
  <si>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</si>
  <si>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</si>
  <si>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</si>
  <si>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</si>
  <si>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</si>
  <si>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</si>
  <si>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</si>
  <si>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</si>
  <si>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</si>
  <si>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</si>
  <si>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</si>
  <si>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</si>
  <si>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</si>
  <si>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</si>
  <si>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</si>
  <si>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</si>
  <si>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</si>
  <si>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</si>
  <si>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</si>
  <si>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</si>
  <si>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</si>
  <si>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</si>
  <si>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</si>
  <si>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</si>
  <si>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</si>
  <si>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</si>
  <si>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</si>
  <si>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</si>
  <si>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</si>
  <si>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</si>
  <si>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</si>
  <si>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</si>
  <si>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</si>
  <si>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</si>
  <si>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</si>
  <si>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</si>
  <si>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</si>
  <si>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</si>
  <si>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</si>
  <si>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</si>
  <si>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</si>
  <si>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</si>
  <si>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</si>
  <si>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</si>
  <si>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</si>
  <si>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</si>
  <si>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</si>
  <si>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</si>
  <si>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</si>
  <si>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</si>
  <si>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</si>
  <si>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</si>
  <si>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</si>
  <si>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</si>
  <si>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</si>
  <si>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</si>
  <si>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</si>
  <si>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</si>
  <si>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</si>
  <si>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</si>
  <si>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</si>
  <si>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</si>
  <si>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</si>
  <si>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</si>
  <si>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</si>
  <si>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</si>
  <si>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</si>
  <si>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</si>
  <si>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</si>
  <si>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</si>
  <si>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</si>
  <si>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</si>
  <si>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</si>
  <si>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</si>
  <si>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</si>
  <si>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</si>
  <si>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</si>
  <si>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</si>
  <si>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</si>
  <si>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</si>
  <si>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</si>
  <si>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</si>
  <si>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</si>
  <si>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</si>
  <si>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</si>
  <si>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</si>
  <si>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</si>
  <si>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</si>
  <si>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</si>
  <si>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</si>
  <si>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</si>
  <si>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</si>
  <si>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</si>
  <si>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</si>
  <si>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</si>
  <si>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</si>
  <si>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</si>
  <si>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</si>
  <si>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</si>
  <si>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</si>
  <si>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</si>
  <si>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</si>
  <si>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</si>
  <si>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</si>
  <si>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</si>
  <si>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</si>
  <si>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</si>
  <si>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</si>
  <si>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</si>
  <si>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</si>
  <si>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</si>
  <si>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</si>
  <si>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</si>
  <si>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</si>
  <si>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</si>
  <si>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</si>
  <si>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</si>
  <si>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</si>
  <si>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</si>
  <si>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</si>
  <si>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</si>
  <si>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</si>
  <si>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</si>
  <si>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</si>
  <si>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</si>
  <si>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</si>
  <si>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</si>
  <si>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</si>
  <si>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</si>
  <si>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</si>
  <si>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</si>
  <si>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</si>
  <si>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</si>
  <si>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</si>
  <si>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</si>
  <si>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</si>
  <si>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</si>
  <si>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</si>
  <si>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</si>
  <si>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</si>
  <si>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</si>
  <si>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</si>
  <si>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</si>
  <si>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</si>
  <si>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</si>
  <si>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</si>
  <si>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</si>
  <si>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</si>
  <si>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</si>
  <si>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</si>
  <si>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</si>
  <si>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</si>
  <si>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</si>
  <si>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</si>
  <si>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</si>
  <si>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</si>
  <si>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</si>
  <si>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</si>
  <si>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</si>
  <si>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</si>
  <si>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</si>
  <si>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</si>
  <si>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</si>
  <si>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</si>
  <si>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</si>
  <si>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</si>
  <si>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</si>
  <si>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</si>
  <si>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</si>
  <si>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</si>
  <si>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</si>
  <si>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</si>
  <si>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</si>
  <si>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</si>
  <si>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</si>
  <si>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</si>
  <si>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</si>
  <si>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</si>
  <si>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</si>
  <si>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</si>
  <si>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</si>
  <si>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</si>
  <si>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</si>
  <si>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</si>
  <si>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</si>
  <si>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</si>
  <si>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</si>
  <si>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</si>
  <si>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</si>
  <si>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</si>
  <si>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</si>
  <si>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</si>
  <si>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</si>
  <si>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</si>
  <si>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</si>
  <si>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</si>
  <si>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</si>
  <si>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</si>
  <si>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</si>
  <si>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</si>
  <si>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</si>
  <si>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</si>
  <si>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</si>
  <si>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</si>
  <si>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</si>
  <si>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</si>
  <si>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</si>
  <si>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</si>
  <si>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</si>
  <si>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</si>
  <si>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</si>
  <si>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</si>
  <si>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</si>
  <si>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</si>
  <si>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</si>
  <si>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</si>
  <si>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</si>
  <si>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</si>
  <si>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</si>
  <si>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</si>
  <si>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</si>
  <si>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</si>
  <si>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</si>
  <si>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</si>
  <si>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</si>
  <si>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</si>
  <si>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</si>
  <si>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</si>
  <si>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</si>
  <si>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</si>
  <si>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</si>
  <si>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</si>
  <si>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</si>
  <si>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</si>
  <si>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</si>
  <si>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</si>
  <si>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</si>
  <si>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</si>
  <si>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</si>
  <si>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</si>
  <si>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</si>
  <si>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</si>
  <si>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</si>
  <si>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</si>
  <si>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</si>
  <si>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</si>
  <si>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</si>
  <si>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</si>
  <si>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</si>
  <si>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</si>
  <si>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</si>
  <si>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</si>
  <si>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</si>
  <si>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</si>
  <si>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</si>
  <si>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</si>
  <si>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</si>
  <si>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</si>
  <si>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</si>
  <si>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</si>
  <si>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</si>
  <si>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</si>
  <si>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</si>
  <si>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</si>
  <si>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</si>
  <si>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</si>
  <si>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</si>
  <si>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</si>
  <si>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</si>
  <si>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</si>
  <si>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</si>
  <si>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</si>
  <si>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</si>
  <si>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</si>
  <si>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</si>
  <si>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</si>
  <si>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</si>
  <si>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</si>
  <si>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</si>
  <si>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</si>
  <si>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</si>
  <si>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</si>
  <si>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</si>
  <si>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</si>
  <si>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</si>
  <si>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</si>
  <si>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</si>
  <si>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</si>
  <si>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</si>
  <si>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</si>
  <si>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</si>
  <si>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</si>
  <si>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</si>
  <si>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</si>
  <si>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</si>
  <si>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</si>
  <si>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</si>
  <si>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</si>
  <si>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</si>
  <si>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</si>
  <si>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</si>
  <si>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</si>
  <si>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</si>
  <si>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</si>
  <si>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</si>
  <si>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</si>
  <si>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</si>
  <si>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</si>
  <si>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</si>
  <si>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</si>
  <si>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</si>
  <si>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</si>
  <si>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</si>
  <si>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</si>
  <si>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</si>
  <si>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</si>
  <si>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</si>
  <si>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</si>
  <si>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</si>
  <si>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</si>
  <si>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</si>
  <si>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</si>
  <si>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</si>
  <si>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</si>
  <si>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</si>
  <si>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</si>
  <si>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</si>
  <si>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</si>
  <si>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</si>
  <si>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</si>
  <si>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</si>
  <si>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</si>
  <si>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</si>
  <si>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</si>
  <si>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</si>
  <si>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</si>
  <si>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</si>
  <si>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</si>
  <si>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</si>
  <si>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</si>
  <si>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</si>
  <si>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</si>
  <si>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</si>
  <si>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</si>
  <si>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</si>
  <si>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</si>
  <si>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</si>
  <si>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</si>
  <si>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</si>
  <si>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</si>
  <si>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</si>
  <si>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</si>
  <si>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</si>
  <si>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</si>
  <si>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</si>
  <si>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</si>
  <si>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</si>
  <si>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</si>
  <si>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</si>
  <si>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</si>
  <si>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</si>
  <si>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</si>
  <si>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</si>
  <si>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</si>
  <si>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</si>
  <si>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</si>
  <si>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</si>
  <si>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</si>
  <si>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</si>
  <si>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</si>
  <si>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</si>
  <si>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</si>
  <si>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</si>
  <si>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</si>
  <si>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</si>
  <si>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</si>
  <si>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</si>
  <si>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</si>
  <si>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</si>
  <si>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</si>
  <si>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</si>
  <si>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</si>
  <si>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</si>
  <si>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</si>
  <si>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</si>
  <si>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</si>
  <si>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</si>
  <si>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</si>
  <si>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</si>
  <si>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</si>
  <si>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</si>
  <si>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</si>
  <si>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</si>
  <si>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</si>
  <si>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</si>
  <si>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</si>
  <si>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</si>
  <si>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</si>
  <si>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</si>
  <si>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</si>
  <si>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</si>
  <si>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</si>
  <si>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</si>
  <si>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</si>
  <si>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</si>
  <si>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</si>
  <si>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</si>
  <si>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</si>
  <si>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</si>
  <si>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</si>
  <si>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</si>
  <si>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</si>
  <si>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</si>
  <si>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</si>
  <si>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</si>
  <si>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</si>
  <si>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</si>
  <si>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</si>
  <si>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</si>
  <si>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</si>
  <si>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</si>
  <si>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</si>
  <si>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</si>
  <si>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</si>
  <si>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</si>
  <si>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</si>
  <si>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</si>
  <si>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</si>
  <si>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</si>
  <si>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</si>
  <si>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</si>
  <si>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</si>
  <si>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</si>
  <si>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</si>
  <si>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</si>
  <si>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</si>
  <si>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</si>
  <si>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</si>
  <si>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</si>
  <si>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</si>
  <si>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</si>
  <si>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</si>
  <si>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</si>
  <si>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</si>
  <si>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</si>
  <si>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</si>
  <si>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</si>
  <si>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</si>
  <si>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</si>
  <si>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</si>
  <si>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</si>
  <si>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</si>
  <si>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</si>
  <si>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</si>
  <si>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</si>
  <si>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</si>
  <si>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</si>
  <si>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</si>
  <si>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</si>
  <si>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</si>
  <si>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</si>
  <si>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</si>
  <si>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</si>
  <si>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</si>
  <si>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</si>
  <si>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</si>
  <si>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</si>
  <si>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</si>
  <si>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</si>
  <si>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</si>
  <si>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</si>
  <si>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</si>
  <si>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</si>
  <si>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</si>
  <si>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</si>
  <si>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</si>
  <si>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</si>
  <si>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</si>
  <si>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</si>
  <si>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</si>
  <si>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</si>
  <si>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</si>
  <si>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</si>
  <si>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</si>
  <si>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</si>
  <si>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</si>
  <si>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</si>
  <si>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</si>
  <si>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</si>
  <si>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</si>
  <si>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</si>
  <si>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</si>
  <si>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</si>
  <si>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</si>
  <si>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</si>
  <si>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</si>
  <si>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</si>
  <si>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</si>
  <si>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</si>
  <si>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</si>
  <si>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</si>
  <si>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</si>
  <si>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</si>
  <si>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</si>
  <si>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</si>
  <si>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</si>
  <si>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</si>
  <si>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</si>
  <si>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</si>
  <si>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</si>
  <si>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</si>
  <si>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</si>
  <si>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</si>
  <si>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</si>
  <si>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</si>
  <si>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</si>
  <si>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</si>
  <si>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</si>
  <si>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</si>
  <si>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</si>
  <si>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</si>
  <si>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</si>
  <si>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</si>
  <si>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</si>
  <si>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</si>
  <si>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</si>
  <si>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</si>
  <si>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</si>
  <si>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</si>
  <si>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</si>
  <si>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</si>
  <si>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</si>
  <si>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</si>
  <si>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</si>
  <si>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</si>
  <si>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</si>
  <si>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</si>
  <si>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</si>
  <si>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</si>
  <si>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</si>
  <si>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</si>
  <si>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</si>
  <si>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</si>
  <si>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</si>
  <si>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</si>
  <si>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</si>
  <si>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</si>
  <si>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</si>
  <si>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</si>
  <si>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</si>
  <si>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</si>
  <si>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</si>
  <si>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</si>
  <si>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</si>
  <si>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</si>
  <si>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</si>
  <si>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</si>
  <si>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</si>
  <si>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</si>
  <si>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</si>
  <si>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</si>
  <si>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</si>
  <si>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</si>
  <si>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</si>
  <si>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</si>
  <si>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</si>
  <si>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</si>
  <si>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</si>
  <si>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</si>
  <si>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</si>
  <si>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</si>
  <si>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</si>
  <si>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</si>
  <si>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</si>
  <si>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</si>
  <si>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</si>
  <si>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</si>
  <si>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</si>
  <si>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</si>
  <si>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</si>
  <si>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</si>
  <si>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</si>
  <si>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</si>
  <si>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</si>
  <si>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</si>
  <si>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</si>
  <si>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</si>
  <si>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</si>
  <si>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</si>
  <si>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</si>
  <si>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</si>
  <si>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</si>
  <si>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</si>
  <si>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</si>
  <si>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</si>
  <si>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</si>
  <si>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</si>
  <si>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</si>
  <si>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</si>
  <si>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</si>
  <si>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</si>
  <si>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</si>
  <si>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</si>
  <si>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</si>
  <si>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</si>
  <si>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</si>
  <si>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</si>
  <si>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</si>
  <si>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</si>
  <si>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</si>
  <si>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</si>
  <si>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</si>
  <si>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</si>
  <si>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</si>
  <si>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</si>
  <si>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</si>
  <si>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</si>
  <si>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</si>
  <si>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</si>
  <si>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</si>
  <si>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</si>
  <si>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</si>
  <si>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</si>
  <si>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</si>
  <si>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</si>
  <si>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</si>
  <si>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</si>
  <si>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</si>
  <si>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</si>
  <si>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</si>
  <si>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</si>
  <si>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</si>
  <si>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</si>
  <si>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</si>
  <si>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</si>
  <si>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</si>
  <si>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</si>
  <si>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</si>
  <si>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</si>
  <si>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</si>
  <si>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</si>
  <si>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</si>
  <si>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</si>
  <si>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</si>
  <si>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</si>
  <si>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</si>
  <si>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</si>
  <si>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</si>
  <si>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</si>
  <si>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</si>
  <si>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</si>
  <si>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</si>
  <si>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</si>
  <si>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</si>
  <si>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</si>
  <si>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</si>
  <si>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</si>
  <si>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</si>
  <si>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</si>
  <si>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</si>
  <si>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</si>
  <si>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</si>
  <si>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</si>
  <si>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</si>
  <si>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</si>
  <si>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</si>
  <si>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</si>
  <si>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</si>
  <si>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</si>
  <si>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</si>
  <si>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</si>
  <si>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</si>
  <si>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</si>
  <si>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</si>
  <si>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</si>
  <si>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</si>
  <si>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</si>
  <si>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</si>
  <si>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</si>
  <si>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</si>
  <si>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</si>
  <si>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</si>
  <si>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</si>
  <si>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</si>
  <si>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</si>
  <si>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</si>
  <si>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</si>
  <si>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</si>
  <si>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</si>
  <si>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</si>
  <si>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</si>
  <si>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</si>
  <si>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</si>
  <si>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</si>
  <si>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</si>
  <si>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</si>
  <si>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</si>
  <si>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</si>
  <si>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</si>
  <si>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</si>
  <si>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</si>
  <si>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</si>
  <si>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</si>
  <si>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</si>
  <si>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</si>
  <si>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</si>
  <si>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</si>
  <si>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</si>
  <si>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</si>
  <si>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</si>
  <si>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</si>
  <si>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</si>
  <si>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</si>
  <si>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</si>
  <si>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</si>
  <si>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</si>
  <si>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</si>
  <si>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</si>
  <si>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</si>
  <si>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</si>
  <si>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</si>
  <si>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</si>
  <si>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</si>
  <si>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</si>
  <si>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</si>
  <si>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</si>
  <si>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</si>
  <si>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</si>
  <si>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</si>
  <si>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</si>
  <si>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</si>
  <si>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</si>
  <si>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</si>
  <si>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</si>
  <si>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</si>
  <si>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</si>
  <si>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</si>
  <si>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</si>
  <si>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</si>
  <si>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</si>
  <si>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</si>
  <si>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</si>
  <si>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</si>
  <si>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</si>
  <si>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</si>
  <si>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</si>
  <si>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</si>
  <si>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</si>
  <si>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</si>
  <si>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</si>
  <si>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</si>
  <si>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</si>
  <si>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</si>
  <si>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</si>
  <si>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</si>
  <si>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</si>
  <si>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</si>
  <si>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</si>
  <si>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</si>
  <si>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</si>
  <si>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</si>
  <si>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</si>
  <si>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</si>
  <si>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</si>
  <si>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</si>
  <si>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</si>
  <si>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</si>
  <si>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</si>
  <si>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</si>
  <si>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</si>
  <si>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</si>
  <si>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</si>
  <si>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</si>
  <si>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</si>
  <si>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</si>
  <si>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</si>
  <si>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</si>
  <si>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</si>
  <si>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</si>
  <si>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</si>
  <si>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</si>
  <si>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</si>
  <si>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</si>
  <si>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</si>
  <si>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</si>
  <si>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</si>
  <si>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</si>
  <si>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</si>
  <si>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</si>
  <si>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</si>
  <si>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</si>
  <si>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</si>
  <si>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</si>
  <si>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</si>
  <si>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</si>
  <si>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</si>
  <si>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</si>
  <si>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</si>
  <si>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</si>
  <si>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</si>
  <si>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</si>
  <si>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</si>
  <si>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</si>
  <si>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</si>
  <si>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</si>
  <si>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</si>
  <si>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</si>
  <si>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</si>
  <si>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</si>
  <si>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</si>
  <si>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</si>
  <si>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</si>
  <si>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</si>
  <si>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</si>
  <si>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</si>
  <si>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</si>
  <si>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</si>
  <si>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</si>
  <si>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</si>
  <si>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</si>
  <si>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</si>
  <si>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</si>
  <si>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</si>
  <si>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</si>
  <si>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</si>
  <si>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</si>
  <si>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</si>
  <si>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</si>
  <si>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</si>
  <si>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</si>
  <si>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</si>
  <si>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</si>
  <si>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</si>
  <si>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</si>
  <si>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</si>
  <si>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</si>
  <si>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</si>
  <si>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</si>
  <si>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</si>
  <si>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</si>
  <si>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</si>
  <si>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</si>
  <si>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</si>
  <si>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</si>
  <si>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</si>
  <si>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</si>
  <si>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</si>
  <si>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</si>
  <si>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</si>
  <si>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</si>
  <si>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</si>
  <si>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</si>
  <si>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</si>
  <si>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</si>
  <si>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</si>
  <si>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</si>
  <si>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</si>
  <si>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</si>
  <si>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</si>
  <si>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</si>
  <si>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</si>
  <si>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</si>
  <si>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</si>
  <si>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</si>
  <si>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</si>
  <si>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</si>
  <si>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</si>
  <si>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</si>
  <si>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</si>
  <si>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</si>
  <si>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</si>
  <si>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</si>
  <si>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</si>
  <si>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</si>
  <si>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</si>
  <si>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</si>
  <si>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</si>
  <si>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</si>
  <si>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</si>
  <si>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</si>
  <si>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</si>
  <si>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</si>
  <si>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</si>
  <si>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</si>
  <si>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</si>
  <si>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</si>
  <si>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</si>
  <si>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</si>
  <si>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</si>
  <si>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</si>
  <si>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</si>
  <si>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</si>
  <si>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</si>
  <si>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</si>
  <si>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</si>
  <si>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</si>
  <si>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</si>
  <si>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</si>
  <si>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</si>
  <si>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</si>
  <si>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</si>
  <si>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</si>
  <si>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</si>
  <si>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</si>
  <si>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</si>
  <si>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</si>
  <si>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</si>
  <si>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</si>
  <si>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</si>
  <si>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</si>
  <si>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</si>
  <si>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</si>
  <si>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</si>
  <si>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</si>
  <si>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</si>
  <si>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</si>
  <si>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</si>
  <si>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</si>
  <si>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</si>
  <si>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</si>
  <si>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</si>
  <si>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</si>
  <si>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</si>
  <si>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</si>
  <si>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</si>
  <si>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</si>
  <si>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</si>
  <si>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</si>
  <si>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</si>
  <si>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</si>
  <si>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</si>
  <si>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</si>
  <si>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</si>
  <si>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</si>
  <si>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</si>
  <si>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</si>
  <si>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</si>
  <si>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</si>
  <si>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</si>
  <si>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</si>
  <si>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</si>
  <si>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</si>
  <si>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</si>
  <si>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</si>
  <si>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</si>
  <si>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</si>
  <si>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</si>
  <si>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</si>
  <si>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</si>
  <si>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</si>
  <si>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</si>
  <si>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</si>
  <si>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</si>
  <si>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</si>
  <si>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</si>
  <si>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</si>
  <si>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</si>
  <si>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</si>
  <si>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</si>
  <si>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</si>
  <si>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</si>
  <si>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</si>
  <si>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</si>
  <si>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</si>
  <si>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</si>
  <si>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</si>
  <si>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</si>
  <si>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</si>
  <si>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</si>
  <si>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</si>
  <si>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</si>
  <si>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</si>
  <si>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</si>
  <si>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</si>
  <si>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</si>
  <si>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</si>
  <si>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</si>
  <si>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</si>
  <si>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</si>
  <si>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</si>
  <si>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</si>
  <si>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</si>
  <si>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</si>
  <si>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</si>
  <si>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</si>
  <si>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</si>
  <si>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</si>
  <si>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</si>
  <si>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</si>
  <si>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</si>
  <si>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</si>
  <si>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</si>
  <si>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</si>
  <si>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</si>
  <si>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</si>
  <si>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</si>
  <si>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</si>
  <si>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</si>
  <si>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</si>
  <si>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</si>
  <si>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</si>
  <si>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</si>
  <si>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</si>
  <si>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</si>
  <si>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</si>
  <si>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</si>
  <si>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</si>
  <si>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</si>
  <si>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</si>
  <si>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</si>
  <si>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</si>
  <si>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</si>
  <si>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</si>
  <si>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</si>
  <si>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</si>
  <si>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</si>
  <si>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</si>
  <si>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</si>
  <si>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</si>
  <si>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</si>
  <si>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</si>
  <si>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</si>
  <si>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</si>
  <si>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</si>
  <si>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</si>
  <si>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</si>
  <si>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</si>
  <si>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</si>
  <si>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</si>
  <si>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</si>
  <si>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</si>
  <si>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</si>
  <si>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</si>
  <si>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</si>
  <si>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</si>
  <si>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</si>
  <si>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</si>
  <si>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</si>
  <si>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</si>
  <si>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</si>
  <si>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</si>
  <si>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</si>
  <si>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</si>
  <si>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</si>
  <si>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</si>
  <si>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</si>
  <si>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</si>
  <si>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</si>
  <si>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</si>
  <si>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</si>
  <si>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</si>
  <si>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</si>
  <si>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</si>
  <si>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</si>
  <si>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</si>
  <si>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</si>
  <si>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</si>
  <si>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</si>
  <si>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</si>
  <si>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</si>
  <si>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</si>
  <si>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</si>
  <si>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</si>
  <si>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</si>
  <si>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</si>
  <si>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</si>
  <si>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</si>
  <si>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</si>
  <si>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</si>
  <si>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</si>
  <si>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</si>
  <si>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</si>
  <si>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</si>
  <si>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</si>
  <si>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</si>
  <si>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</si>
  <si>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</si>
  <si>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</si>
  <si>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</si>
  <si>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</si>
  <si>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</si>
  <si>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</si>
  <si>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</si>
  <si>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</si>
  <si>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</si>
  <si>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</si>
  <si>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</si>
  <si>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</si>
  <si>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</si>
  <si>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</si>
  <si>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</si>
  <si>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</si>
  <si>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</si>
  <si>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</si>
  <si>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</si>
  <si>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</si>
  <si>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</si>
  <si>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</si>
  <si>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</si>
  <si>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</si>
  <si>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</si>
  <si>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</si>
  <si>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</si>
  <si>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</si>
  <si>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</si>
  <si>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</si>
  <si>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</si>
  <si>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</si>
  <si>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</si>
  <si>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</si>
  <si>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</si>
  <si>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</si>
  <si>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</si>
  <si>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</si>
  <si>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</si>
  <si>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</si>
  <si>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</si>
  <si>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</si>
  <si>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</si>
  <si>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</si>
  <si>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</si>
  <si>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</si>
  <si>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</si>
  <si>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</si>
  <si>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</si>
  <si>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</si>
  <si>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</si>
  <si>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</si>
  <si>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</si>
  <si>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</si>
  <si>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</si>
  <si>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</si>
  <si>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</si>
  <si>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</si>
  <si>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</si>
  <si>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</si>
  <si>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</si>
  <si>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</si>
  <si>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</si>
  <si>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</si>
  <si>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</si>
  <si>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</si>
  <si>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</si>
  <si>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</si>
  <si>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</si>
  <si>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</si>
  <si>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</si>
  <si>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</si>
  <si>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</si>
  <si>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</si>
  <si>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</si>
  <si>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</si>
  <si>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</si>
  <si>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</si>
  <si>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</si>
  <si>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</si>
  <si>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</si>
  <si>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</si>
  <si>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</si>
  <si>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</si>
  <si>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</si>
  <si>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</si>
  <si>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</si>
  <si>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</si>
  <si>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</si>
  <si>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</si>
  <si>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</si>
  <si>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</si>
  <si>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</si>
  <si>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</si>
  <si>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</si>
  <si>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</si>
  <si>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</si>
  <si>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</si>
  <si>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</si>
  <si>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</si>
  <si>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</si>
  <si>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</si>
  <si>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</si>
  <si>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</si>
  <si>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</si>
  <si>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</si>
  <si>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</si>
  <si>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</si>
  <si>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</si>
  <si>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</si>
  <si>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</si>
  <si>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</si>
  <si>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</si>
  <si>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</si>
  <si>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</si>
  <si>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</si>
  <si>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</si>
  <si>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</si>
  <si>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</si>
  <si>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</si>
  <si>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</si>
  <si>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</si>
  <si>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</si>
  <si>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</si>
  <si>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</si>
  <si>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</si>
  <si>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</si>
  <si>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</si>
  <si>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</si>
  <si>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</si>
  <si>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</si>
  <si>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</si>
  <si>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</si>
  <si>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</si>
  <si>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</si>
  <si>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</si>
  <si>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</si>
  <si>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</si>
  <si>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</si>
  <si>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</si>
  <si>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</si>
  <si>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</si>
  <si>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</si>
  <si>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</si>
  <si>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</si>
  <si>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</si>
  <si>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</si>
  <si>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</si>
  <si>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</si>
  <si>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</si>
  <si>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</si>
  <si>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</si>
  <si>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</si>
  <si>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</si>
  <si>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</si>
  <si>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</si>
  <si>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</si>
  <si>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</si>
  <si>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</si>
  <si>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</si>
  <si>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</si>
  <si>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</si>
  <si>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</si>
  <si>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</si>
  <si>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</si>
  <si>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</si>
  <si>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</si>
  <si>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</si>
  <si>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</si>
  <si>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</si>
  <si>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</si>
  <si>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</si>
  <si>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</si>
  <si>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</si>
  <si>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</si>
  <si>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</si>
  <si>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</si>
  <si>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</si>
  <si>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</si>
  <si>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</si>
  <si>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</si>
  <si>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</si>
  <si>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</si>
  <si>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</si>
  <si>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</si>
  <si>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</si>
  <si>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</si>
  <si>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</si>
  <si>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</si>
  <si>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</si>
  <si>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</si>
  <si>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</si>
  <si>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</si>
  <si>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</si>
  <si>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</si>
  <si>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</si>
  <si>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</si>
  <si>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</si>
  <si>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</si>
  <si>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</si>
  <si>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</si>
  <si>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</si>
  <si>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</si>
  <si>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</si>
  <si>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</si>
  <si>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</si>
  <si>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</si>
  <si>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</si>
  <si>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</si>
  <si>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</si>
  <si>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</si>
  <si>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</si>
  <si>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</si>
  <si>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</si>
  <si>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</si>
  <si>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</si>
  <si>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</si>
  <si>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</si>
  <si>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</si>
  <si>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</si>
  <si>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</si>
  <si>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</si>
  <si>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</si>
  <si>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</si>
  <si>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</si>
  <si>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</si>
  <si>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</si>
  <si>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</si>
  <si>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</si>
  <si>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</si>
  <si>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</si>
  <si>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</si>
  <si>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</si>
  <si>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</si>
  <si>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</si>
  <si>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</si>
  <si>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</si>
  <si>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</si>
  <si>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</si>
  <si>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</si>
  <si>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</si>
  <si>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</si>
  <si>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</si>
  <si>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</si>
  <si>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</si>
  <si>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</si>
  <si>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</si>
  <si>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</si>
  <si>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</si>
  <si>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</si>
  <si>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</si>
  <si>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</si>
  <si>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</si>
  <si>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</si>
  <si>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</si>
  <si>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</si>
  <si>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</si>
  <si>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</si>
  <si>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</si>
  <si>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</si>
  <si>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</si>
  <si>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</si>
  <si>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</si>
  <si>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</si>
  <si>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</si>
  <si>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</si>
  <si>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</si>
  <si>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</si>
  <si>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</si>
  <si>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</si>
  <si>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</si>
  <si>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</si>
  <si>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</si>
  <si>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</si>
  <si>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</si>
  <si>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</si>
  <si>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</si>
  <si>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</si>
  <si>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</si>
  <si>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</si>
  <si>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</si>
  <si>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</si>
  <si>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</si>
  <si>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</si>
  <si>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</si>
  <si>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</si>
  <si>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</si>
  <si>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</si>
  <si>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</si>
  <si>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</si>
  <si>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</si>
  <si>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</si>
  <si>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</si>
  <si>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</si>
  <si>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</si>
  <si>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</si>
  <si>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</si>
  <si>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</si>
  <si>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</si>
  <si>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</si>
  <si>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</si>
  <si>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</si>
  <si>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</si>
  <si>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</si>
  <si>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</si>
  <si>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</si>
  <si>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</si>
  <si>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</si>
  <si>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</si>
  <si>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</si>
  <si>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</si>
  <si>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</si>
  <si>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</si>
  <si>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</si>
  <si>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</si>
  <si>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</si>
  <si>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</si>
  <si>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</si>
  <si>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</si>
  <si>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</si>
  <si>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</si>
  <si>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</si>
  <si>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</si>
  <si>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</si>
  <si>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</si>
  <si>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</si>
  <si>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</si>
  <si>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</si>
  <si>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</si>
  <si>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</si>
  <si>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</si>
  <si>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</si>
  <si>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</si>
  <si>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</si>
  <si>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</si>
  <si>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</si>
  <si>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</si>
  <si>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</si>
  <si>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</si>
  <si>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</si>
  <si>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</si>
  <si>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</si>
  <si>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</si>
  <si>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</si>
  <si>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</si>
  <si>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</si>
  <si>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</si>
  <si>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</si>
  <si>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</si>
  <si>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</si>
  <si>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</si>
  <si>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</si>
  <si>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</si>
  <si>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</si>
  <si>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</si>
  <si>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</si>
  <si>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</si>
  <si>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</si>
  <si>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</si>
  <si>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</si>
  <si>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</si>
  <si>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</si>
  <si>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</si>
  <si>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</si>
  <si>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</si>
  <si>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</si>
  <si>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</si>
  <si>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</si>
  <si>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</si>
  <si>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</si>
  <si>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</si>
  <si>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</si>
  <si>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</si>
  <si>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</si>
  <si>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</si>
  <si>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</si>
  <si>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</si>
  <si>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</si>
  <si>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</si>
  <si>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</si>
  <si>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</si>
  <si>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</si>
  <si>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</si>
  <si>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</si>
  <si>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</si>
  <si>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</si>
  <si>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</si>
  <si>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</si>
  <si>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</si>
  <si>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</si>
  <si>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</si>
  <si>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</si>
  <si>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</si>
  <si>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</si>
  <si>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</si>
  <si>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</si>
  <si>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</si>
  <si>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</si>
  <si>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</si>
  <si>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</si>
  <si>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</si>
  <si>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</si>
  <si>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</si>
  <si>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</si>
  <si>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</si>
  <si>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</si>
  <si>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</si>
  <si>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</si>
  <si>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</si>
  <si>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</si>
  <si>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</si>
  <si>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</si>
  <si>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</si>
  <si>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</si>
  <si>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</si>
  <si>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</si>
  <si>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</si>
  <si>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</si>
  <si>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</si>
  <si>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</si>
  <si>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</si>
  <si>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</si>
  <si>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</si>
  <si>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</si>
  <si>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</si>
  <si>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</si>
  <si>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</si>
  <si>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</si>
  <si>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</si>
  <si>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</si>
  <si>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</si>
  <si>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</si>
  <si>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</si>
  <si>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</si>
  <si>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</si>
  <si>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</si>
  <si>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</si>
  <si>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</si>
  <si>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</si>
  <si>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</si>
  <si>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</si>
  <si>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</si>
  <si>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</si>
  <si>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</si>
  <si>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</si>
  <si>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</si>
  <si>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</si>
  <si>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</si>
  <si>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</si>
  <si>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</si>
  <si>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</si>
  <si>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</si>
  <si>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</si>
  <si>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</si>
  <si>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</si>
  <si>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</si>
  <si>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</si>
  <si>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</si>
  <si>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</si>
  <si>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</si>
  <si>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</si>
  <si>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</si>
  <si>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</si>
  <si>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</si>
  <si>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</si>
  <si>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</si>
  <si>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</si>
  <si>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</si>
  <si>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</si>
  <si>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</si>
  <si>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</si>
  <si>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</si>
  <si>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</si>
  <si>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</si>
  <si>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</si>
  <si>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</si>
  <si>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</si>
  <si>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</si>
  <si>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</si>
  <si>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</si>
  <si>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</si>
  <si>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</si>
  <si>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</si>
  <si>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</si>
  <si>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</si>
  <si>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</si>
  <si>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</si>
  <si>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</si>
  <si>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</si>
  <si>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</si>
  <si>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</si>
  <si>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</si>
  <si>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</si>
  <si>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</si>
  <si>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</si>
  <si>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</si>
  <si>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</si>
  <si>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</si>
  <si>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</si>
  <si>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</si>
  <si>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</si>
  <si>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</si>
  <si>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</si>
  <si>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</si>
  <si>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</si>
  <si>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</si>
  <si>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</si>
  <si>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</si>
  <si>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</si>
  <si>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</si>
  <si>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</si>
  <si>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</si>
  <si>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</si>
  <si>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</si>
  <si>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</si>
  <si>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</si>
  <si>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</si>
  <si>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</si>
  <si>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</si>
  <si>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</si>
  <si>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</si>
  <si>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</si>
  <si>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</si>
  <si>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</si>
  <si>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</si>
  <si>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</si>
  <si>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</si>
  <si>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</si>
  <si>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</si>
  <si>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</si>
  <si>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</si>
  <si>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</si>
  <si>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</si>
  <si>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</si>
  <si>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</si>
  <si>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</si>
  <si>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</si>
  <si>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</si>
  <si>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</si>
  <si>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</si>
  <si>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</si>
  <si>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</si>
  <si>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</si>
  <si>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</si>
  <si>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</si>
  <si>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</si>
  <si>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</si>
  <si>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</si>
  <si>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</si>
  <si>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</si>
  <si>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</si>
  <si>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</si>
  <si>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</si>
  <si>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</si>
  <si>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</si>
  <si>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</si>
  <si>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</si>
  <si>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</si>
  <si>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</si>
  <si>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</si>
  <si>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</si>
  <si>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</si>
  <si>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</si>
  <si>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</si>
  <si>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</si>
  <si>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</si>
  <si>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</si>
  <si>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</si>
  <si>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</si>
  <si>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</si>
  <si>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</si>
  <si>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</si>
  <si>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</si>
  <si>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</si>
  <si>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</si>
  <si>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</si>
  <si>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</si>
  <si>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</si>
  <si>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</si>
  <si>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</si>
  <si>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</si>
  <si>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</si>
  <si>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</si>
  <si>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</si>
  <si>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</si>
  <si>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</si>
  <si>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</si>
  <si>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</si>
  <si>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</si>
  <si>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</si>
  <si>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</si>
  <si>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</si>
  <si>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</si>
  <si>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</si>
  <si>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</si>
  <si>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</si>
  <si>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</si>
  <si>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</si>
  <si>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</si>
  <si>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</si>
  <si>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</si>
  <si>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</si>
  <si>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</si>
  <si>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</si>
  <si>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</si>
  <si>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</si>
  <si>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</si>
  <si>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</si>
  <si>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</si>
  <si>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</si>
  <si>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</si>
  <si>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</si>
  <si>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</si>
  <si>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</si>
  <si>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</si>
  <si>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</si>
  <si>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</si>
  <si>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</si>
  <si>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</si>
  <si>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</si>
  <si>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</si>
  <si>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</si>
  <si>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</si>
  <si>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</si>
  <si>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</si>
  <si>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</si>
  <si>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</si>
  <si>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</si>
  <si>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</si>
  <si>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</si>
  <si>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</si>
  <si>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</si>
  <si>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</si>
  <si>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</si>
  <si>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</si>
  <si>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</si>
  <si>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</si>
  <si>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</si>
  <si>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</si>
  <si>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</si>
  <si>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</si>
  <si>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</si>
  <si>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</si>
  <si>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</si>
  <si>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</si>
  <si>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</si>
  <si>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</si>
  <si>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</si>
  <si>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</si>
  <si>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</si>
  <si>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</si>
  <si>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</si>
  <si>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</si>
  <si>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</si>
  <si>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</si>
  <si>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</si>
  <si>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</si>
  <si>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</si>
  <si>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</si>
  <si>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</si>
  <si>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</si>
  <si>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</si>
  <si>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</si>
  <si>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</si>
  <si>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</si>
  <si>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</si>
  <si>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</si>
  <si>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</si>
  <si>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</si>
  <si>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</si>
  <si>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</si>
  <si>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</si>
  <si>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</si>
  <si>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</si>
  <si>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</si>
  <si>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</si>
  <si>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</si>
  <si>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</si>
  <si>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</si>
  <si>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</si>
  <si>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</si>
  <si>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</si>
  <si>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</si>
  <si>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</si>
  <si>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</si>
  <si>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</si>
  <si>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</si>
  <si>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</si>
  <si>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</si>
  <si>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</si>
  <si>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</si>
  <si>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</si>
  <si>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</si>
  <si>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</si>
  <si>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</si>
  <si>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</si>
  <si>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</si>
  <si>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</si>
  <si>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</si>
  <si>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</si>
  <si>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</si>
  <si>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</si>
  <si>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</si>
  <si>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</si>
  <si>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</si>
  <si>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</si>
  <si>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</si>
  <si>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</si>
  <si>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</si>
  <si>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</si>
  <si>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</si>
  <si>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</si>
  <si>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</si>
  <si>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</si>
  <si>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</si>
  <si>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</si>
  <si>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</si>
  <si>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</si>
  <si>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</si>
  <si>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</si>
  <si>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</si>
  <si>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</si>
  <si>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</si>
  <si>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</si>
  <si>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</si>
  <si>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</si>
  <si>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</si>
  <si>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</si>
  <si>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</si>
  <si>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</si>
  <si>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</si>
  <si>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</si>
  <si>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</si>
  <si>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</si>
  <si>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</si>
  <si>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</si>
  <si>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</si>
  <si>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</si>
  <si>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</si>
  <si>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</si>
  <si>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</si>
  <si>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</si>
  <si>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</si>
  <si>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</si>
  <si>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</si>
  <si>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</si>
  <si>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</si>
  <si>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</si>
  <si>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</si>
  <si>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</si>
  <si>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</si>
  <si>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</si>
  <si>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</si>
  <si>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</si>
  <si>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</si>
  <si>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</si>
  <si>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</si>
  <si>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</si>
  <si>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</si>
  <si>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</si>
  <si>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</si>
  <si>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</si>
  <si>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</si>
  <si>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</si>
  <si>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</si>
  <si>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</si>
  <si>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</si>
  <si>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</si>
  <si>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</si>
  <si>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</si>
  <si>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</si>
  <si>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</si>
  <si>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</si>
  <si>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</si>
  <si>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</si>
  <si>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</si>
  <si>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</si>
  <si>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</si>
  <si>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</si>
  <si>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</si>
  <si>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</si>
  <si>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</si>
  <si>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</si>
  <si>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</si>
  <si>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</si>
  <si>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</si>
  <si>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</si>
  <si>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</si>
  <si>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</si>
  <si>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</si>
  <si>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</si>
  <si>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</si>
  <si>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</si>
  <si>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</si>
  <si>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</si>
  <si>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</si>
  <si>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</si>
  <si>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</si>
  <si>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</si>
  <si>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</si>
  <si>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</si>
  <si>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</si>
  <si>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</si>
  <si>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</si>
  <si>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</si>
  <si>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</si>
  <si>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</si>
  <si>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</si>
  <si>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</si>
  <si>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</si>
  <si>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</si>
  <si>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</si>
  <si>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</si>
  <si>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</si>
  <si>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</si>
  <si>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</si>
  <si>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</si>
  <si>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</si>
  <si>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</si>
  <si>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</si>
  <si>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</si>
  <si>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</si>
  <si>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</si>
  <si>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</si>
  <si>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</si>
  <si>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</si>
  <si>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</si>
  <si>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</si>
  <si>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</si>
  <si>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</si>
  <si>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</si>
  <si>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</si>
  <si>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</si>
  <si>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</si>
  <si>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</si>
  <si>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</si>
  <si>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</si>
  <si>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</si>
  <si>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</si>
  <si>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</si>
  <si>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</si>
  <si>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</si>
  <si>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</si>
  <si>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</si>
  <si>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</si>
  <si>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</si>
  <si>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</si>
  <si>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</si>
  <si>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</si>
  <si>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</si>
  <si>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</si>
  <si>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</si>
  <si>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</si>
  <si>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</si>
  <si>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</si>
  <si>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</si>
  <si>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</si>
  <si>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</si>
  <si>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</si>
  <si>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</si>
  <si>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</si>
  <si>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</si>
  <si>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</si>
  <si>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</si>
  <si>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</si>
  <si>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</si>
  <si>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</si>
  <si>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</si>
  <si>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</si>
  <si>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</si>
  <si>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</si>
  <si>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</si>
  <si>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</si>
  <si>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</si>
  <si>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</si>
  <si>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</si>
  <si>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</si>
  <si>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</si>
  <si>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</si>
  <si>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</si>
  <si>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</si>
  <si>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</si>
  <si>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</si>
  <si>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</si>
  <si>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</si>
  <si>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</si>
  <si>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</si>
  <si>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</si>
  <si>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</si>
  <si>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</si>
  <si>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</si>
  <si>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</si>
  <si>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</si>
  <si>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</si>
  <si>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</si>
  <si>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</si>
  <si>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</si>
  <si>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</si>
  <si>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</si>
  <si>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</si>
  <si>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</si>
  <si>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</si>
  <si>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</si>
  <si>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</si>
  <si>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</si>
  <si>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</si>
  <si>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</si>
  <si>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</si>
  <si>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</si>
  <si>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</si>
  <si>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</si>
  <si>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</si>
  <si>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</si>
  <si>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</si>
  <si>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</si>
  <si>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</si>
  <si>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</si>
  <si>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</si>
  <si>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</si>
  <si>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</si>
  <si>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</si>
  <si>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</si>
  <si>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</si>
  <si>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</si>
  <si>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</si>
  <si>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</si>
  <si>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</si>
  <si>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</si>
  <si>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</si>
  <si>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</si>
  <si>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</si>
  <si>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</si>
  <si>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</si>
  <si>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</si>
  <si>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</si>
  <si>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</si>
  <si>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</si>
  <si>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</si>
  <si>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</si>
  <si>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</si>
  <si>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</si>
  <si>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</si>
  <si>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</si>
  <si>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</si>
  <si>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</si>
  <si>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</si>
  <si>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</si>
  <si>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</si>
  <si>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</si>
  <si>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</si>
  <si>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</si>
  <si>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</si>
  <si>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</si>
  <si>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</si>
  <si>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</si>
  <si>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</si>
  <si>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</si>
  <si>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</si>
  <si>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</si>
  <si>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</si>
  <si>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</si>
  <si>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</si>
  <si>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</si>
  <si>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</si>
  <si>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</si>
  <si>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</si>
  <si>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</si>
  <si>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</si>
  <si>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</si>
  <si>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</si>
  <si>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</si>
  <si>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</si>
  <si>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</si>
  <si>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</si>
  <si>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</si>
  <si>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</si>
  <si>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</si>
  <si>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</si>
  <si>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</si>
  <si>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</si>
  <si>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</si>
  <si>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</si>
  <si>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</si>
  <si>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</si>
  <si>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</si>
  <si>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</si>
  <si>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</si>
  <si>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</si>
  <si>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</si>
  <si>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</si>
  <si>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</si>
  <si>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</si>
  <si>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</si>
  <si>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</si>
  <si>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</si>
  <si>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</si>
  <si>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</si>
  <si>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</si>
  <si>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</si>
  <si>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</si>
  <si>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</si>
  <si>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</si>
  <si>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</si>
  <si>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</si>
  <si>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</si>
  <si>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</si>
  <si>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</si>
  <si>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</si>
  <si>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</si>
  <si>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</si>
  <si>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</si>
  <si>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</si>
  <si>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</si>
  <si>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</si>
  <si>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</si>
  <si>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</si>
  <si>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</si>
  <si>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</si>
  <si>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</si>
  <si>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</si>
  <si>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</si>
  <si>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</si>
  <si>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</si>
  <si>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</si>
  <si>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</si>
  <si>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</si>
  <si>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</si>
  <si>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</si>
  <si>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</si>
  <si>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</si>
  <si>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</si>
  <si>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</si>
  <si>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</si>
  <si>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</si>
  <si>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</si>
  <si>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</si>
  <si>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</si>
  <si>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</si>
  <si>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</si>
  <si>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</si>
  <si>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</si>
  <si>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</si>
  <si>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</si>
  <si>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</si>
  <si>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</si>
  <si>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</si>
  <si>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</si>
  <si>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</si>
  <si>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</si>
  <si>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</si>
  <si>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</si>
  <si>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</si>
  <si>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</si>
  <si>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</si>
  <si>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</si>
  <si>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</si>
  <si>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</si>
  <si>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</si>
  <si>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</si>
  <si>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</si>
  <si>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</si>
  <si>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</si>
  <si>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</si>
  <si>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</si>
  <si>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</si>
  <si>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</si>
  <si>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</si>
  <si>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</si>
  <si>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</si>
  <si>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</si>
  <si>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</si>
  <si>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</si>
  <si>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</si>
  <si>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</si>
  <si>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</si>
  <si>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</si>
  <si>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</si>
  <si>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</si>
  <si>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</si>
  <si>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</si>
  <si>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</si>
  <si>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</si>
  <si>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</si>
  <si>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</si>
  <si>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</si>
  <si>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</si>
  <si>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</si>
  <si>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</si>
  <si>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</si>
  <si>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</si>
  <si>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</si>
  <si>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</si>
  <si>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</si>
  <si>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</si>
  <si>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</si>
  <si>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</si>
  <si>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</si>
  <si>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</si>
  <si>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</si>
  <si>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</si>
  <si>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</si>
  <si>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</si>
  <si>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</si>
  <si>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</si>
  <si>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</si>
  <si>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</si>
  <si>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</si>
  <si>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</si>
  <si>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</si>
  <si>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</si>
  <si>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</si>
  <si>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</si>
  <si>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</si>
  <si>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</si>
  <si>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</si>
  <si>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</si>
  <si>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</si>
  <si>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</si>
  <si>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</si>
  <si>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</si>
  <si>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</si>
  <si>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</si>
  <si>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</si>
  <si>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</si>
  <si>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</si>
  <si>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</si>
  <si>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</si>
  <si>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</si>
  <si>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</si>
  <si>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</si>
  <si>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</si>
  <si>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</si>
  <si>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</si>
  <si>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</si>
  <si>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</si>
  <si>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</si>
  <si>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</si>
  <si>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</si>
  <si>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</si>
  <si>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</si>
  <si>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</si>
  <si>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</si>
  <si>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</si>
  <si>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</si>
  <si>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</si>
  <si>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</si>
  <si>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</si>
  <si>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</si>
  <si>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</si>
  <si>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</si>
  <si>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</si>
  <si>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</si>
  <si>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</si>
  <si>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</si>
  <si>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</si>
  <si>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</si>
  <si>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</si>
  <si>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</si>
  <si>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</si>
  <si>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</si>
  <si>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</si>
  <si>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</si>
  <si>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</si>
  <si>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</si>
  <si>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</si>
  <si>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</si>
  <si>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</si>
  <si>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</si>
  <si>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</si>
  <si>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</si>
  <si>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</si>
  <si>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</si>
  <si>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</si>
  <si>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</si>
  <si>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</si>
  <si>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</si>
  <si>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</si>
  <si>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</si>
  <si>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</si>
  <si>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</si>
  <si>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</si>
  <si>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</si>
  <si>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</si>
  <si>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</si>
  <si>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</si>
  <si>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</si>
  <si>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</si>
  <si>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</si>
  <si>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</si>
  <si>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</si>
  <si>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</si>
  <si>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</si>
  <si>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</si>
  <si>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</si>
  <si>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</si>
  <si>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</si>
  <si>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</si>
  <si>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</si>
  <si>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</si>
  <si>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</si>
  <si>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</si>
  <si>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</si>
  <si>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</si>
  <si>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</si>
  <si>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</si>
  <si>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</si>
  <si>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</si>
  <si>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</si>
  <si>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</si>
  <si>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</si>
  <si>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</si>
  <si>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</si>
  <si>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</si>
  <si>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</si>
  <si>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</si>
  <si>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</si>
  <si>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</si>
  <si>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</si>
  <si>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</si>
  <si>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</si>
  <si>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</si>
  <si>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</si>
  <si>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</si>
  <si>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</si>
  <si>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</si>
  <si>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</si>
  <si>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</si>
  <si>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</si>
  <si>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</si>
  <si>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</si>
  <si>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</si>
  <si>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</si>
  <si>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</si>
  <si>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</si>
  <si>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</si>
  <si>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</si>
  <si>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</si>
  <si>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</si>
  <si>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</si>
  <si>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</si>
  <si>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</si>
  <si>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</si>
  <si>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</si>
  <si>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</si>
  <si>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</si>
  <si>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</si>
  <si>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</si>
  <si>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</si>
  <si>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</si>
  <si>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</si>
  <si>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</si>
  <si>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</si>
  <si>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</si>
  <si>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</si>
  <si>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</si>
  <si>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</si>
  <si>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</si>
  <si>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</si>
  <si>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</si>
  <si>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</si>
  <si>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</si>
  <si>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</si>
  <si>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</si>
  <si>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</si>
  <si>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</si>
  <si>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</si>
  <si>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</si>
  <si>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</si>
  <si>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</si>
  <si>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</si>
  <si>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</si>
  <si>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</si>
  <si>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</si>
  <si>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</si>
  <si>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</si>
  <si>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</si>
  <si>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</si>
  <si>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</si>
  <si>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</si>
  <si>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</si>
  <si>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</si>
  <si>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</si>
  <si>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</si>
  <si>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</si>
  <si>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</si>
  <si>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</si>
  <si>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</si>
  <si>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</si>
  <si>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</si>
  <si>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</si>
  <si>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</si>
  <si>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</si>
  <si>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</si>
  <si>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</si>
  <si>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</si>
  <si>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</si>
  <si>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</si>
  <si>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</si>
  <si>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</si>
  <si>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</si>
  <si>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</si>
  <si>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</si>
  <si>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</si>
  <si>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</si>
  <si>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</si>
  <si>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</si>
  <si>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</si>
  <si>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</si>
  <si>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</si>
  <si>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</si>
  <si>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</si>
  <si>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</si>
  <si>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</si>
  <si>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</si>
  <si>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</si>
  <si>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</si>
  <si>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</si>
  <si>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</si>
  <si>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</si>
  <si>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</si>
  <si>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</si>
  <si>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</si>
  <si>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</si>
  <si>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</si>
  <si>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</si>
  <si>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</si>
  <si>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</si>
  <si>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</si>
  <si>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</si>
  <si>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</si>
  <si>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</si>
  <si>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</si>
  <si>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</si>
  <si>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</si>
  <si>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</si>
  <si>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</si>
  <si>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</si>
  <si>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</si>
  <si>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</si>
  <si>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</si>
  <si>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</si>
  <si>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</si>
  <si>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</si>
  <si>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</si>
  <si>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</si>
  <si>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</si>
  <si>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</si>
  <si>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</si>
  <si>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</si>
  <si>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</si>
  <si>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</si>
  <si>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</si>
  <si>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</si>
  <si>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</si>
  <si>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</si>
  <si>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</si>
  <si>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</si>
  <si>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</si>
  <si>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</si>
  <si>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</si>
  <si>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</si>
  <si>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</si>
  <si>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</si>
  <si>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</si>
  <si>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</si>
  <si>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</si>
  <si>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</si>
  <si>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</si>
  <si>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</si>
  <si>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</si>
  <si>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</si>
  <si>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</si>
  <si>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</si>
  <si>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</si>
  <si>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</si>
  <si>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</si>
  <si>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</si>
  <si>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</si>
  <si>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</si>
  <si>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</si>
  <si>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</si>
  <si>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</si>
  <si>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</si>
  <si>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</si>
  <si>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</si>
  <si>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</si>
  <si>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</si>
  <si>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</si>
  <si>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</si>
  <si>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</si>
  <si>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</si>
  <si>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</si>
  <si>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</si>
  <si>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</si>
  <si>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</si>
  <si>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</si>
  <si>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</si>
  <si>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</si>
  <si>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</si>
  <si>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</si>
  <si>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</si>
  <si>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</si>
  <si>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</si>
  <si>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</si>
  <si>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</si>
  <si>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</si>
  <si>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</si>
  <si>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</si>
  <si>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</si>
  <si>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</si>
  <si>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</si>
  <si>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</si>
  <si>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</si>
  <si>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</si>
  <si>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</si>
  <si>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</si>
  <si>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</si>
  <si>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</si>
  <si>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</si>
  <si>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</si>
  <si>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</si>
  <si>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</si>
  <si>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</si>
  <si>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</si>
  <si>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</si>
  <si>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</si>
  <si>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</si>
  <si>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</si>
  <si>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</si>
  <si>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</si>
  <si>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</si>
  <si>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</si>
  <si>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</si>
  <si>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</si>
  <si>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</si>
  <si>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</si>
  <si>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</si>
  <si>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</si>
  <si>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</si>
  <si>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</si>
  <si>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</si>
  <si>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</si>
  <si>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</si>
  <si>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</si>
  <si>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</si>
  <si>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</si>
  <si>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</si>
  <si>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</si>
  <si>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</si>
  <si>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</si>
  <si>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</si>
  <si>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</si>
  <si>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</si>
  <si>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</si>
  <si>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</si>
  <si>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</si>
  <si>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</si>
  <si>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</si>
  <si>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</si>
  <si>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</si>
  <si>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</si>
  <si>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</si>
  <si>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</si>
  <si>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</si>
  <si>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</si>
  <si>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</si>
  <si>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</si>
  <si>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</si>
  <si>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</si>
  <si>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</si>
  <si>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</si>
  <si>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</si>
  <si>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</si>
  <si>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</si>
  <si>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</si>
  <si>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</si>
  <si>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</si>
  <si>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</si>
  <si>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</si>
  <si>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</si>
  <si>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</si>
  <si>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</si>
  <si>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</si>
  <si>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</si>
  <si>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</si>
  <si>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</si>
  <si>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</si>
  <si>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</si>
  <si>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</si>
  <si>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</si>
  <si>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</si>
  <si>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</si>
  <si>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</si>
  <si>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</si>
  <si>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</si>
  <si>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</si>
  <si>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</si>
  <si>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</si>
  <si>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</si>
  <si>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</si>
  <si>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</si>
  <si>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</si>
  <si>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</si>
  <si>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</si>
  <si>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</si>
  <si>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</si>
  <si>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</si>
  <si>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</si>
  <si>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</si>
  <si>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</si>
  <si>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</si>
  <si>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</si>
  <si>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</si>
  <si>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</si>
  <si>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</si>
  <si>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</si>
  <si>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</si>
  <si>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</si>
  <si>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</si>
  <si>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</si>
  <si>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</si>
  <si>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</si>
  <si>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</si>
  <si>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</si>
  <si>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</si>
  <si>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</si>
  <si>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</si>
  <si>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</si>
  <si>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</si>
  <si>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</si>
  <si>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</si>
  <si>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</si>
  <si>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</si>
  <si>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</si>
  <si>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</si>
  <si>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</si>
  <si>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</si>
  <si>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</si>
  <si>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</si>
  <si>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</si>
  <si>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</si>
  <si>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</si>
  <si>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</si>
  <si>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</si>
  <si>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</si>
  <si>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</si>
  <si>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</si>
  <si>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</si>
  <si>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</si>
  <si>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</si>
  <si>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</si>
  <si>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</si>
  <si>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</si>
  <si>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</si>
  <si>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</si>
  <si>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</si>
  <si>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</si>
  <si>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</si>
  <si>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</si>
  <si>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</si>
  <si>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</si>
  <si>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</si>
  <si>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</si>
  <si>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</si>
  <si>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</si>
  <si>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</si>
  <si>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</si>
  <si>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</si>
  <si>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</si>
  <si>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</si>
  <si>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</si>
  <si>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</si>
  <si>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</si>
  <si>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</si>
  <si>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</si>
  <si>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</si>
  <si>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</si>
  <si>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</si>
  <si>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</si>
  <si>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</si>
  <si>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</si>
  <si>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</si>
  <si>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</si>
  <si>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</si>
  <si>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</si>
  <si>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</si>
  <si>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</si>
  <si>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</si>
  <si>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</si>
  <si>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</si>
  <si>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</si>
  <si>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</si>
  <si>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</si>
  <si>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</si>
  <si>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</si>
  <si>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</si>
  <si>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</si>
  <si>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</si>
  <si>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</si>
  <si>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</si>
  <si>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</si>
  <si>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</si>
  <si>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</si>
  <si>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</si>
  <si>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</si>
  <si>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</si>
  <si>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</si>
  <si>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</si>
  <si>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</si>
  <si>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</si>
  <si>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</si>
  <si>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</si>
  <si>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</si>
  <si>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</si>
  <si>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</si>
  <si>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</si>
  <si>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</si>
  <si>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</si>
  <si>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</si>
  <si>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</si>
  <si>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</si>
  <si>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</si>
  <si>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</si>
  <si>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</si>
  <si>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</si>
  <si>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</si>
  <si>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</si>
  <si>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</si>
  <si>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</si>
  <si>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</si>
  <si>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</si>
  <si>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</si>
  <si>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</si>
  <si>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</si>
  <si>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</si>
  <si>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</si>
  <si>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</si>
  <si>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</si>
  <si>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</si>
  <si>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</si>
  <si>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</si>
  <si>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</si>
  <si>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</si>
  <si>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</si>
  <si>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</si>
  <si>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</si>
  <si>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</si>
  <si>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</si>
  <si>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</si>
  <si>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</si>
  <si>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</si>
  <si>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</si>
  <si>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</si>
  <si>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</si>
  <si>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</si>
  <si>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</si>
  <si>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</si>
  <si>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</si>
  <si>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</si>
  <si>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</si>
  <si>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</si>
  <si>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</si>
  <si>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</si>
  <si>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</si>
  <si>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</si>
  <si>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</si>
  <si>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</si>
  <si>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</si>
  <si>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</si>
  <si>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</si>
  <si>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</si>
  <si>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</si>
  <si>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</si>
  <si>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</si>
  <si>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</si>
  <si>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</si>
  <si>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</si>
  <si>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</si>
  <si>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</si>
  <si>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</si>
  <si>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</si>
  <si>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</si>
  <si>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</si>
  <si>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</si>
  <si>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</si>
  <si>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</si>
  <si>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</si>
  <si>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</si>
  <si>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</si>
  <si>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</si>
  <si>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</si>
  <si>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</si>
  <si>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</si>
  <si>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</si>
  <si>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</si>
  <si>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</si>
  <si>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</si>
  <si>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</si>
  <si>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</si>
  <si>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</si>
  <si>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</si>
  <si>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</si>
  <si>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</si>
  <si>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</si>
  <si>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</si>
  <si>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</si>
  <si>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</si>
  <si>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</si>
  <si>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</si>
  <si>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</si>
  <si>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</si>
  <si>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</si>
  <si>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</si>
  <si>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</si>
  <si>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</si>
  <si>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</si>
  <si>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</si>
  <si>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</si>
  <si>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</si>
  <si>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</si>
  <si>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</si>
  <si>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</si>
  <si>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</si>
  <si>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</si>
  <si>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</si>
  <si>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</si>
  <si>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</si>
  <si>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</si>
  <si>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</si>
  <si>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</si>
  <si>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</si>
  <si>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</si>
  <si>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</si>
  <si>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</si>
  <si>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</si>
  <si>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</si>
  <si>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</si>
  <si>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</si>
  <si>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</si>
  <si>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</si>
  <si>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</si>
  <si>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</si>
  <si>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</si>
  <si>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</si>
  <si>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</si>
  <si>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</si>
  <si>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</si>
  <si>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</si>
  <si>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</si>
  <si>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</si>
  <si>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</si>
  <si>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</si>
  <si>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</si>
  <si>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</si>
  <si>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</si>
  <si>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</si>
  <si>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</si>
  <si>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</si>
  <si>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</si>
  <si>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</si>
  <si>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</si>
  <si>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</si>
  <si>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</si>
  <si>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</si>
  <si>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</si>
  <si>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</si>
  <si>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</si>
  <si>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</si>
  <si>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</si>
  <si>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</si>
  <si>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</si>
  <si>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</si>
  <si>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</si>
  <si>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</si>
  <si>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</si>
  <si>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</si>
  <si>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</si>
  <si>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</si>
  <si>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</si>
  <si>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</si>
  <si>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</si>
  <si>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</si>
  <si>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</si>
  <si>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</si>
  <si>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</si>
  <si>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</si>
  <si>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</si>
  <si>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</si>
  <si>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</si>
  <si>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</si>
  <si>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</si>
  <si>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</si>
  <si>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</si>
  <si>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</si>
  <si>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</si>
  <si>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</si>
  <si>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</si>
  <si>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</si>
  <si>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</si>
  <si>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</si>
  <si>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</si>
  <si>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</si>
  <si>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</si>
  <si>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</si>
  <si>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</si>
  <si>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</si>
  <si>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</si>
  <si>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</si>
  <si>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</si>
  <si>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</si>
  <si>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</si>
  <si>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</si>
  <si>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</si>
  <si>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</si>
  <si>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</si>
  <si>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</si>
  <si>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</si>
  <si>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</si>
  <si>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</si>
  <si>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</si>
  <si>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</si>
  <si>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</si>
  <si>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</si>
  <si>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</si>
  <si>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</si>
  <si>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</si>
  <si>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</si>
  <si>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</si>
  <si>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</si>
  <si>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</si>
  <si>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</si>
  <si>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</si>
  <si>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</si>
  <si>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</si>
  <si>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</si>
  <si>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</si>
  <si>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</si>
  <si>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</si>
  <si>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</si>
  <si>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</si>
  <si>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</si>
  <si>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</si>
  <si>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</si>
  <si>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</si>
  <si>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</si>
  <si>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</si>
  <si>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</si>
  <si>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</si>
  <si>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</si>
  <si>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</si>
  <si>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</si>
  <si>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</si>
  <si>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</si>
  <si>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</si>
  <si>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</si>
  <si>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</si>
  <si>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</si>
  <si>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</si>
  <si>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</si>
  <si>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</si>
  <si>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</si>
  <si>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</si>
  <si>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</si>
  <si>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</si>
  <si>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</si>
  <si>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</si>
  <si>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</si>
  <si>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</si>
  <si>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</si>
  <si>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</si>
  <si>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</si>
  <si>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</si>
  <si>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</si>
  <si>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</si>
  <si>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</si>
  <si>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</si>
  <si>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</si>
  <si>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</si>
  <si>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</si>
  <si>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</si>
  <si>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</si>
  <si>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</si>
  <si>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</si>
  <si>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</si>
  <si>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</si>
  <si>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</si>
  <si>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</si>
  <si>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</si>
  <si>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</si>
  <si>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</si>
  <si>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</si>
  <si>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</si>
  <si>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</si>
  <si>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</si>
  <si>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</si>
  <si>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</si>
  <si>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</si>
  <si>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</si>
  <si>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</si>
  <si>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</si>
  <si>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</si>
  <si>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</si>
  <si>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</si>
  <si>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</si>
  <si>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</si>
  <si>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</si>
  <si>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</si>
  <si>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</si>
  <si>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</si>
  <si>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</si>
  <si>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</si>
  <si>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</si>
  <si>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</si>
  <si>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</si>
  <si>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</si>
  <si>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</si>
  <si>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</si>
  <si>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</si>
  <si>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</si>
  <si>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</si>
  <si>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</si>
  <si>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</si>
  <si>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</si>
  <si>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</si>
  <si>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</si>
  <si>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</si>
  <si>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</si>
  <si>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</si>
  <si>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</si>
  <si>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</si>
  <si>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</si>
  <si>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</si>
  <si>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</si>
  <si>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</si>
  <si>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</si>
  <si>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</si>
  <si>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</si>
  <si>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</si>
  <si>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</si>
  <si>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</si>
  <si>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</si>
  <si>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</si>
  <si>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</si>
  <si>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</si>
  <si>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</si>
  <si>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</si>
  <si>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</si>
  <si>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</si>
  <si>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</si>
  <si>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</si>
  <si>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</si>
  <si>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</si>
  <si>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</si>
  <si>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</si>
  <si>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</si>
  <si>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</si>
  <si>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</si>
  <si>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</si>
  <si>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</si>
  <si>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</si>
  <si>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</si>
  <si>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</si>
  <si>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</si>
  <si>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</si>
  <si>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</si>
  <si>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</si>
  <si>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</si>
  <si>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</si>
  <si>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</si>
  <si>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</si>
  <si>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</si>
  <si>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</si>
  <si>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</si>
  <si>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</si>
  <si>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</si>
  <si>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</si>
  <si>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</si>
  <si>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</si>
  <si>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</si>
  <si>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</si>
  <si>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</si>
  <si>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</si>
  <si>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</si>
  <si>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</si>
  <si>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</si>
  <si>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</si>
  <si>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</si>
  <si>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</si>
  <si>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</si>
  <si>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</si>
  <si>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</si>
  <si>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</si>
  <si>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</si>
  <si>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</si>
  <si>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</si>
  <si>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</si>
  <si>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</si>
  <si>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</si>
  <si>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</si>
  <si>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</si>
  <si>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</si>
  <si>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</si>
  <si>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</si>
  <si>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</si>
  <si>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</si>
  <si>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</si>
  <si>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</si>
  <si>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</si>
  <si>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</si>
  <si>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</si>
  <si>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</si>
  <si>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</si>
  <si>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</si>
  <si>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</si>
  <si>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</si>
  <si>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</si>
  <si>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</si>
  <si>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</si>
  <si>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</si>
  <si>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</si>
  <si>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</si>
  <si>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</si>
  <si>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</si>
  <si>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</si>
  <si>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</si>
  <si>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</si>
  <si>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</si>
  <si>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</si>
  <si>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</si>
  <si>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</si>
  <si>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</si>
  <si>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</si>
  <si>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</si>
  <si>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</si>
  <si>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</si>
  <si>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</si>
  <si>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</si>
  <si>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</si>
  <si>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</si>
  <si>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</si>
  <si>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</si>
  <si>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</si>
  <si>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</si>
  <si>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</si>
  <si>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</si>
  <si>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</si>
  <si>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</si>
  <si>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</si>
  <si>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</si>
  <si>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</si>
  <si>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</si>
  <si>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</si>
  <si>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</si>
  <si>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</si>
  <si>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</si>
  <si>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</si>
  <si>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</si>
  <si>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</si>
  <si>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</si>
  <si>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</si>
  <si>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</si>
  <si>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</si>
  <si>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</si>
  <si>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</si>
  <si>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</si>
  <si>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</si>
  <si>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</si>
  <si>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</si>
  <si>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</si>
  <si>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</si>
  <si>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</si>
  <si>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</si>
  <si>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</si>
  <si>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</si>
  <si>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</si>
  <si>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</si>
  <si>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</si>
  <si>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</si>
  <si>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</si>
  <si>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</si>
  <si>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</si>
  <si>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</si>
  <si>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</si>
  <si>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</si>
  <si>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</si>
  <si>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</si>
  <si>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</si>
  <si>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</si>
  <si>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</si>
  <si>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</si>
  <si>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</si>
  <si>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</si>
  <si>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</si>
  <si>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</si>
  <si>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</si>
  <si>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</si>
  <si>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</si>
  <si>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</si>
  <si>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</si>
  <si>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</si>
  <si>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</si>
  <si>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</si>
  <si>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</si>
  <si>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</si>
  <si>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</si>
  <si>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</si>
  <si>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</si>
  <si>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</si>
  <si>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</si>
  <si>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</si>
  <si>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</si>
  <si>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</si>
  <si>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</si>
  <si>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</si>
  <si>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</si>
  <si>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</si>
  <si>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</si>
  <si>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</si>
  <si>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</si>
  <si>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</si>
  <si>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</si>
  <si>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</si>
  <si>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</si>
  <si>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</si>
  <si>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</si>
  <si>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</si>
  <si>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</si>
  <si>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</si>
  <si>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</si>
  <si>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</si>
  <si>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</si>
  <si>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</si>
  <si>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</si>
  <si>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</si>
  <si>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</si>
  <si>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</si>
  <si>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</si>
  <si>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</si>
  <si>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</si>
  <si>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</si>
  <si>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</si>
  <si>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</si>
  <si>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</si>
  <si>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</si>
  <si>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</si>
  <si>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</si>
  <si>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</si>
  <si>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</si>
  <si>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</si>
  <si>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</si>
  <si>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</si>
  <si>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</si>
  <si>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</si>
  <si>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</si>
  <si>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</si>
  <si>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</si>
  <si>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</si>
  <si>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</si>
  <si>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</si>
  <si>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</si>
  <si>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</si>
  <si>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</si>
  <si>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</si>
  <si>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</si>
  <si>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</si>
  <si>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</si>
  <si>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</si>
  <si>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</si>
  <si>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</si>
  <si>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</si>
  <si>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</si>
  <si>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</si>
  <si>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</si>
  <si>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</si>
  <si>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</si>
  <si>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</si>
  <si>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</si>
  <si>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</si>
  <si>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</si>
  <si>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</si>
  <si>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</si>
  <si>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</si>
  <si>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</si>
  <si>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</si>
  <si>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</si>
  <si>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</si>
  <si>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</si>
  <si>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</si>
  <si>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</si>
  <si>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</si>
  <si>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</si>
  <si>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</si>
  <si>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</si>
  <si>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</si>
  <si>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</si>
  <si>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</si>
  <si>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</si>
  <si>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</si>
  <si>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</si>
  <si>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</si>
  <si>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</si>
  <si>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</si>
  <si>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</si>
  <si>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</si>
  <si>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</si>
  <si>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</si>
  <si>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</si>
  <si>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</si>
  <si>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</si>
  <si>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</si>
  <si>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</si>
  <si>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</si>
  <si>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</si>
  <si>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</si>
  <si>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</si>
  <si>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</si>
  <si>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</si>
  <si>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</si>
  <si>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</si>
  <si>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</si>
  <si>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</si>
  <si>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</si>
  <si>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</si>
  <si>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</si>
  <si>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</si>
  <si>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</si>
  <si>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</si>
  <si>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</si>
  <si>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</si>
  <si>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</si>
  <si>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</si>
  <si>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</si>
  <si>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</si>
  <si>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</si>
  <si>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</si>
  <si>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</si>
  <si>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</si>
  <si>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</si>
  <si>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</si>
  <si>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</si>
  <si>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</si>
  <si>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</si>
  <si>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</si>
  <si>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</si>
  <si>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</si>
  <si>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</si>
  <si>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</si>
  <si>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</si>
  <si>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</si>
  <si>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</si>
  <si>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</si>
  <si>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</si>
  <si>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</si>
  <si>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</si>
  <si>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</si>
  <si>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</si>
  <si>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</si>
  <si>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</si>
  <si>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</si>
  <si>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</si>
  <si>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</si>
  <si>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</si>
  <si>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</si>
  <si>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</si>
  <si>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</si>
  <si>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</si>
  <si>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</si>
  <si>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</si>
  <si>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</si>
  <si>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</si>
  <si>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</si>
  <si>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</si>
  <si>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</si>
  <si>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</si>
  <si>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</si>
  <si>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</si>
  <si>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</si>
  <si>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</si>
  <si>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</si>
  <si>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</si>
  <si>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</si>
  <si>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</si>
  <si>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</si>
  <si>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</si>
  <si>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</si>
  <si>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</si>
  <si>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</si>
  <si>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</si>
  <si>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</si>
  <si>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</si>
  <si>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</si>
  <si>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</si>
  <si>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</si>
  <si>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</si>
  <si>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</si>
  <si>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</si>
  <si>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</si>
  <si>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</si>
  <si>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</si>
  <si>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</si>
  <si>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</si>
  <si>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</si>
  <si>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</si>
  <si>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</si>
  <si>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</si>
  <si>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</si>
  <si>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</si>
  <si>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</si>
  <si>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</si>
  <si>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</si>
  <si>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</si>
  <si>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</si>
  <si>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</si>
  <si>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</si>
  <si>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</si>
  <si>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</si>
  <si>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</si>
  <si>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</si>
  <si>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</si>
  <si>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</si>
  <si>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</si>
  <si>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</si>
  <si>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</si>
  <si>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</si>
  <si>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</si>
  <si>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</si>
  <si>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</si>
  <si>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</si>
  <si>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</si>
  <si>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</si>
  <si>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</si>
  <si>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</si>
  <si>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</si>
  <si>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</si>
  <si>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</si>
  <si>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</si>
  <si>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</si>
  <si>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</si>
  <si>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</si>
  <si>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</si>
  <si>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</si>
  <si>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</si>
  <si>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</si>
  <si>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</si>
  <si>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</si>
  <si>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</si>
  <si>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</si>
  <si>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</si>
  <si>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</si>
  <si>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</si>
  <si>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</si>
  <si>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</si>
  <si>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</si>
  <si>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</si>
  <si>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</si>
  <si>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</si>
  <si>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</si>
  <si>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</si>
  <si>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</si>
  <si>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</si>
  <si>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</si>
  <si>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</si>
  <si>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</si>
  <si>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</si>
  <si>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</si>
  <si>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</si>
  <si>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</si>
  <si>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</si>
  <si>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</si>
  <si>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</si>
  <si>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</si>
  <si>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</si>
  <si>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</si>
  <si>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</si>
  <si>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</si>
  <si>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</si>
  <si>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</si>
  <si>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</si>
  <si>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</si>
  <si>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</si>
  <si>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</si>
  <si>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</si>
  <si>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</si>
  <si>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</si>
  <si>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</si>
  <si>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</si>
  <si>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</si>
  <si>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</si>
  <si>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</si>
  <si>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</si>
  <si>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</si>
  <si>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</si>
  <si>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</si>
  <si>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</si>
  <si>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</si>
  <si>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</si>
  <si>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</si>
  <si>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</si>
  <si>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</si>
  <si>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</si>
  <si>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</si>
  <si>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</si>
  <si>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</si>
  <si>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</si>
  <si>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</si>
  <si>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</si>
  <si>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</si>
  <si>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</si>
  <si>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</si>
  <si>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</si>
  <si>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</si>
  <si>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</si>
  <si>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</si>
  <si>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</si>
  <si>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</si>
  <si>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</si>
  <si>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</si>
  <si>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</si>
  <si>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</si>
  <si>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</si>
  <si>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</si>
  <si>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</si>
  <si>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</si>
  <si>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</si>
  <si>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</si>
  <si>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</si>
  <si>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</si>
  <si>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</si>
  <si>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</si>
  <si>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</si>
  <si>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</si>
  <si>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</si>
  <si>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</si>
  <si>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</si>
  <si>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</si>
  <si>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</si>
  <si>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</si>
  <si>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</si>
  <si>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</si>
  <si>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</si>
  <si>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</si>
  <si>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</si>
  <si>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</si>
  <si>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</si>
  <si>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</si>
  <si>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</si>
  <si>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</si>
  <si>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</si>
  <si>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</si>
  <si>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</si>
  <si>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</si>
  <si>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</si>
  <si>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</si>
  <si>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</si>
  <si>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</si>
  <si>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</si>
  <si>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</si>
  <si>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</si>
  <si>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</si>
  <si>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</si>
  <si>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</si>
  <si>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</si>
  <si>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</si>
  <si>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</si>
  <si>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</si>
  <si>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</si>
  <si>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</si>
  <si>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</si>
  <si>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</si>
  <si>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</si>
  <si>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</si>
  <si>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</si>
  <si>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</si>
  <si>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</si>
  <si>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</si>
  <si>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</si>
  <si>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</si>
  <si>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</si>
  <si>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</si>
  <si>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</si>
  <si>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</si>
  <si>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</si>
  <si>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</si>
  <si>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</si>
  <si>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</si>
  <si>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</si>
  <si>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</si>
  <si>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</si>
  <si>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</si>
  <si>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</si>
  <si>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</si>
  <si>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</si>
  <si>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</si>
  <si>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</si>
  <si>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</si>
  <si>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</si>
  <si>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</si>
  <si>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</si>
  <si>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</si>
  <si>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</si>
  <si>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</si>
  <si>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</si>
  <si>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</si>
  <si>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</si>
  <si>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</si>
  <si>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</si>
  <si>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</si>
  <si>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</si>
  <si>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</si>
  <si>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</si>
  <si>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</si>
  <si>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</si>
  <si>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</si>
  <si>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</si>
  <si>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</si>
  <si>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</si>
  <si>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</si>
  <si>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</si>
  <si>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</si>
  <si>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</si>
  <si>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</si>
  <si>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</si>
  <si>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</si>
  <si>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</si>
  <si>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</si>
  <si>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</si>
  <si>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</si>
  <si>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</si>
  <si>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</si>
  <si>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</si>
  <si>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</si>
  <si>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</si>
  <si>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</si>
  <si>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</si>
  <si>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</si>
  <si>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</si>
  <si>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</si>
  <si>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</si>
  <si>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</si>
  <si>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</si>
  <si>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</si>
  <si>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</si>
  <si>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</si>
  <si>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</si>
  <si>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</si>
  <si>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</si>
  <si>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</si>
  <si>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</si>
  <si>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</si>
  <si>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</si>
  <si>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</si>
  <si>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</si>
  <si>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</si>
  <si>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</si>
  <si>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</si>
  <si>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</si>
  <si>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</si>
  <si>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</si>
  <si>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</si>
  <si>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</si>
  <si>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</si>
  <si>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</si>
  <si>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</si>
  <si>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</si>
  <si>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</si>
  <si>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</si>
  <si>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</si>
  <si>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</si>
  <si>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</si>
  <si>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</si>
  <si>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</si>
  <si>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</si>
  <si>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</si>
  <si>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</si>
  <si>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</si>
  <si>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</si>
  <si>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</si>
  <si>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</si>
  <si>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</si>
  <si>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</si>
  <si>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</si>
  <si>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</si>
  <si>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</si>
  <si>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</si>
  <si>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</si>
  <si>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</si>
  <si>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</si>
  <si>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</si>
  <si>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</si>
  <si>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</si>
  <si>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</si>
  <si>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</si>
  <si>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</si>
  <si>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</si>
  <si>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</si>
  <si>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</si>
  <si>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</si>
  <si>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</si>
  <si>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</si>
  <si>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</si>
  <si>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</si>
  <si>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</si>
  <si>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</si>
  <si>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</si>
  <si>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</si>
  <si>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</si>
  <si>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</si>
  <si>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</si>
  <si>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</si>
  <si>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</si>
  <si>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</si>
  <si>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</si>
  <si>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</si>
  <si>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</si>
  <si>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</si>
  <si>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</si>
  <si>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</si>
  <si>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</si>
  <si>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</si>
  <si>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</si>
  <si>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</si>
  <si>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</si>
  <si>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</si>
  <si>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</si>
  <si>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</si>
  <si>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</si>
  <si>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</si>
  <si>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</si>
  <si>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</si>
  <si>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</si>
  <si>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</si>
  <si>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</si>
  <si>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</si>
  <si>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</si>
  <si>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</si>
  <si>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</si>
  <si>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</si>
  <si>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</si>
  <si>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</si>
  <si>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</si>
  <si>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</si>
  <si>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</si>
  <si>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</si>
  <si>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</si>
  <si>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</si>
  <si>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</si>
  <si>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</si>
  <si>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</si>
  <si>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</si>
  <si>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</si>
  <si>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</si>
  <si>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</si>
  <si>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</si>
  <si>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</si>
  <si>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</si>
  <si>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</si>
  <si>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</si>
  <si>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</si>
  <si>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</si>
  <si>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</si>
  <si>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</si>
  <si>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</si>
  <si>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</si>
  <si>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</si>
  <si>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</si>
  <si>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</si>
  <si>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</si>
  <si>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</si>
  <si>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</si>
  <si>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</si>
  <si>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</si>
  <si>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</si>
  <si>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</si>
  <si>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</si>
  <si>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</si>
  <si>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</si>
  <si>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</si>
  <si>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</si>
  <si>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</si>
  <si>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</si>
  <si>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</si>
  <si>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</si>
  <si>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</si>
  <si>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</si>
  <si>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</si>
  <si>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</si>
  <si>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</si>
  <si>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</si>
  <si>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</si>
  <si>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</si>
  <si>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</si>
  <si>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</si>
  <si>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</si>
  <si>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</si>
  <si>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</si>
  <si>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</si>
  <si>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</si>
  <si>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</si>
  <si>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</si>
  <si>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</si>
  <si>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</si>
  <si>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</si>
  <si>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</si>
  <si>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</si>
  <si>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</si>
  <si>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</si>
  <si>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</si>
  <si>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</si>
  <si>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</si>
  <si>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</si>
  <si>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</si>
  <si>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</si>
  <si>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</si>
  <si>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</si>
  <si>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</si>
  <si>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</si>
  <si>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</si>
  <si>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</si>
  <si>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</si>
  <si>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</si>
  <si>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</si>
  <si>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</si>
  <si>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</si>
  <si>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</si>
  <si>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</si>
  <si>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</si>
  <si>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</si>
  <si>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</si>
  <si>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</si>
  <si>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</si>
  <si>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</si>
  <si>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</si>
  <si>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</si>
  <si>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</si>
  <si>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</si>
  <si>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</si>
  <si>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</si>
  <si>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</si>
  <si>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</si>
  <si>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</si>
  <si>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</si>
  <si>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</si>
  <si>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</si>
  <si>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</si>
  <si>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</si>
  <si>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</si>
  <si>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</si>
  <si>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</si>
  <si>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</si>
  <si>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</si>
  <si>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</si>
  <si>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</si>
  <si>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</si>
  <si>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</si>
  <si>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</si>
  <si>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</si>
  <si>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</si>
  <si>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</si>
  <si>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</si>
  <si>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</si>
  <si>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</si>
  <si>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</si>
  <si>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</si>
  <si>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</si>
  <si>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</si>
  <si>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</si>
  <si>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</si>
  <si>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</si>
  <si>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</si>
  <si>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</si>
  <si>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</si>
  <si>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</si>
  <si>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</si>
  <si>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</si>
  <si>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</si>
  <si>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</si>
  <si>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</si>
  <si>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</si>
  <si>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</si>
  <si>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</si>
  <si>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</si>
  <si>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</si>
  <si>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</si>
  <si>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</si>
  <si>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</si>
  <si>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</si>
  <si>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</si>
  <si>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</si>
  <si>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</si>
  <si>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</si>
  <si>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</si>
  <si>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</si>
  <si>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</si>
  <si>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</si>
  <si>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</si>
  <si>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</si>
  <si>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</si>
  <si>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</si>
  <si>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</si>
  <si>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</si>
  <si>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</si>
  <si>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</si>
  <si>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</si>
  <si>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</si>
  <si>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</si>
  <si>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</si>
  <si>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</si>
  <si>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</si>
  <si>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</si>
  <si>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</si>
  <si>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</si>
  <si>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</si>
  <si>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</si>
  <si>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</si>
  <si>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</si>
  <si>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</si>
  <si>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</si>
  <si>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</si>
  <si>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</si>
  <si>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</si>
  <si>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</si>
  <si>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</si>
  <si>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</si>
  <si>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</si>
  <si>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</si>
  <si>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</si>
  <si>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</si>
  <si>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</si>
  <si>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</si>
  <si>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</si>
  <si>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</si>
  <si>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</si>
  <si>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</si>
  <si>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</si>
  <si>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</si>
  <si>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</si>
  <si>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</si>
  <si>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</si>
  <si>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</si>
  <si>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</si>
  <si>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</si>
  <si>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</si>
  <si>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</si>
  <si>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</si>
  <si>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</si>
  <si>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</si>
  <si>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</si>
  <si>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</si>
  <si>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</si>
  <si>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</si>
  <si>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</si>
  <si>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</si>
  <si>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</si>
  <si>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</si>
  <si>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</si>
  <si>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</si>
  <si>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</si>
  <si>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</si>
  <si>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</si>
  <si>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</si>
  <si>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</si>
  <si>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</si>
  <si>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</si>
  <si>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</si>
  <si>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</si>
  <si>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</si>
  <si>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</si>
  <si>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</si>
  <si>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</si>
  <si>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</si>
  <si>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</si>
  <si>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</si>
  <si>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</si>
  <si>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</si>
  <si>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</si>
  <si>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</si>
  <si>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</si>
  <si>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</si>
  <si>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</si>
  <si>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</si>
  <si>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</si>
  <si>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</si>
  <si>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</si>
  <si>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</si>
  <si>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</si>
  <si>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</si>
  <si>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</si>
  <si>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</si>
  <si>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</si>
  <si>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</si>
  <si>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</si>
  <si>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</si>
  <si>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</si>
  <si>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</si>
  <si>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</si>
  <si>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</si>
  <si>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</si>
  <si>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</si>
  <si>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</si>
  <si>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</si>
  <si>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</si>
  <si>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</si>
  <si>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</si>
  <si>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</si>
  <si>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</si>
  <si>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</si>
  <si>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</si>
  <si>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</si>
  <si>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</si>
  <si>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</si>
  <si>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</si>
  <si>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</si>
  <si>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</si>
  <si>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</si>
  <si>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</si>
  <si>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</si>
  <si>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</si>
  <si>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</si>
  <si>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</si>
  <si>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</si>
  <si>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</si>
  <si>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</si>
  <si>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</si>
  <si>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</si>
  <si>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</si>
  <si>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</si>
  <si>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</si>
  <si>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</si>
  <si>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</si>
  <si>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</si>
  <si>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</si>
  <si>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</si>
  <si>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</si>
  <si>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</si>
  <si>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</si>
  <si>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</si>
  <si>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</si>
  <si>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</si>
  <si>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</si>
  <si>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</si>
  <si>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</si>
  <si>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</si>
  <si>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</si>
  <si>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</si>
  <si>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</si>
  <si>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</si>
  <si>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</si>
  <si>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</si>
  <si>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</si>
  <si>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</si>
  <si>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</si>
  <si>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</si>
  <si>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</si>
  <si>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</si>
  <si>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</si>
  <si>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</si>
  <si>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</si>
  <si>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</si>
  <si>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</si>
  <si>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</si>
  <si>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</si>
  <si>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</si>
  <si>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</si>
  <si>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</si>
  <si>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</si>
  <si>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</si>
  <si>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</si>
  <si>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</si>
  <si>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</si>
  <si>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</si>
  <si>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</si>
  <si>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</si>
  <si>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</si>
  <si>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</si>
  <si>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</si>
  <si>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</si>
  <si>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</si>
  <si>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</si>
  <si>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</si>
  <si>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</si>
  <si>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</si>
  <si>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</si>
  <si>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</si>
  <si>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</si>
  <si>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</si>
  <si>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</si>
  <si>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</si>
  <si>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</si>
  <si>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</si>
  <si>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</si>
  <si>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</si>
  <si>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</si>
  <si>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</si>
  <si>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</si>
  <si>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</si>
  <si>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</si>
  <si>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</si>
  <si>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</si>
  <si>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</si>
  <si>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</si>
  <si>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</si>
  <si>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</si>
  <si>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</si>
  <si>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</si>
  <si>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</si>
  <si>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</si>
  <si>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</si>
  <si>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</si>
  <si>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</si>
  <si>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</si>
  <si>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</si>
  <si>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</si>
  <si>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</si>
  <si>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</si>
  <si>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</si>
  <si>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</si>
  <si>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</si>
  <si>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</si>
  <si>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</si>
  <si>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</si>
  <si>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</si>
  <si>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</si>
  <si>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</si>
  <si>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</si>
  <si>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</si>
  <si>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</si>
  <si>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</si>
  <si>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</si>
  <si>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</si>
  <si>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</si>
  <si>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</si>
  <si>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</si>
  <si>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</si>
  <si>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</si>
  <si>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</si>
  <si>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</si>
  <si>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</si>
  <si>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</si>
  <si>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</si>
  <si>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</si>
  <si>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</si>
  <si>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</si>
  <si>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</si>
  <si>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</si>
  <si>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</si>
  <si>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</si>
  <si>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</si>
  <si>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</si>
  <si>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</si>
  <si>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</si>
  <si>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</si>
  <si>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</si>
  <si>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</si>
  <si>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</si>
  <si>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</si>
  <si>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</si>
  <si>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</si>
  <si>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</si>
  <si>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</si>
  <si>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</si>
  <si>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</si>
  <si>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</si>
  <si>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</si>
  <si>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</si>
  <si>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</si>
  <si>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</si>
  <si>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</si>
  <si>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</si>
  <si>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</si>
  <si>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</si>
  <si>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</si>
  <si>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</si>
  <si>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</si>
  <si>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</si>
  <si>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</si>
  <si>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</si>
  <si>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</si>
  <si>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</si>
  <si>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</si>
  <si>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</si>
  <si>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</si>
  <si>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</si>
  <si>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</si>
  <si>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</si>
  <si>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</si>
  <si>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</si>
  <si>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</si>
  <si>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</si>
  <si>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</si>
  <si>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</si>
  <si>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</si>
  <si>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</si>
  <si>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</si>
  <si>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</si>
  <si>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</si>
  <si>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</si>
  <si>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</si>
  <si>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</si>
  <si>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</si>
  <si>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</si>
  <si>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</si>
  <si>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</si>
  <si>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</si>
  <si>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</si>
  <si>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</si>
  <si>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</si>
  <si>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</si>
  <si>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</si>
  <si>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</si>
  <si>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</si>
  <si>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</si>
  <si>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</si>
  <si>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</si>
  <si>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</si>
  <si>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</si>
  <si>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</si>
  <si>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</si>
  <si>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</si>
  <si>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</si>
  <si>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</si>
  <si>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</si>
  <si>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</si>
  <si>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</si>
  <si>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</si>
  <si>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</si>
  <si>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</si>
  <si>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</si>
  <si>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</si>
  <si>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</si>
  <si>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</si>
  <si>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</si>
  <si>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</si>
  <si>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</si>
  <si>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</si>
  <si>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</si>
  <si>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</si>
  <si>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</si>
  <si>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</si>
  <si>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</si>
  <si>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</si>
  <si>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</si>
  <si>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</si>
  <si>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</si>
  <si>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</si>
  <si>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</si>
  <si>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</si>
  <si>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</si>
  <si>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</si>
  <si>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</si>
  <si>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</si>
  <si>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</si>
  <si>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</si>
  <si>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</si>
  <si>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</si>
  <si>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</si>
  <si>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</si>
  <si>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</si>
  <si>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</si>
  <si>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</si>
  <si>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</si>
  <si>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</si>
  <si>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</si>
  <si>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</si>
  <si>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</si>
  <si>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</si>
  <si>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</si>
  <si>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</si>
  <si>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</si>
  <si>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</si>
  <si>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</si>
  <si>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</si>
  <si>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</si>
  <si>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</si>
  <si>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</si>
  <si>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</si>
  <si>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</si>
  <si>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</si>
  <si>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</si>
  <si>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</si>
  <si>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</si>
  <si>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</si>
  <si>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</si>
  <si>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</si>
  <si>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</si>
  <si>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</si>
  <si>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</si>
  <si>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</si>
  <si>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</si>
  <si>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</si>
  <si>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</si>
  <si>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</si>
  <si>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</si>
  <si>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</si>
  <si>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</si>
  <si>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</si>
  <si>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</si>
  <si>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</si>
  <si>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</si>
  <si>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</si>
  <si>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</si>
  <si>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</si>
  <si>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</si>
  <si>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</si>
  <si>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</si>
  <si>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</si>
  <si>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</si>
  <si>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</si>
  <si>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</si>
  <si>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</si>
  <si>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</si>
  <si>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</si>
  <si>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</si>
  <si>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</si>
  <si>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</si>
  <si>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</si>
  <si>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</si>
  <si>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</si>
  <si>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</si>
  <si>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</si>
  <si>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</si>
  <si>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</si>
  <si>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</si>
  <si>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</si>
  <si>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</si>
  <si>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</si>
  <si>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</si>
  <si>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</si>
  <si>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</si>
  <si>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</si>
  <si>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</si>
  <si>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</si>
  <si>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</si>
  <si>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</si>
  <si>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</si>
  <si>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</si>
  <si>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</si>
  <si>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</si>
  <si>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</si>
  <si>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</si>
  <si>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</si>
  <si>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</si>
  <si>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</si>
  <si>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</si>
  <si>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</si>
  <si>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</si>
  <si>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</si>
  <si>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</si>
  <si>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</si>
  <si>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</si>
  <si>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</si>
  <si>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</si>
  <si>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</si>
  <si>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</si>
  <si>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</si>
  <si>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</si>
  <si>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</si>
  <si>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</si>
  <si>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</si>
  <si>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</si>
  <si>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</si>
  <si>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</si>
  <si>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</si>
  <si>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</si>
  <si>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</si>
  <si>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</si>
  <si>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</si>
  <si>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</si>
  <si>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</si>
  <si>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</si>
  <si>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</si>
  <si>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</si>
  <si>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</si>
  <si>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</si>
  <si>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</si>
  <si>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</si>
  <si>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</si>
  <si>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</si>
  <si>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</si>
  <si>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</si>
  <si>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</si>
  <si>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</si>
  <si>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</si>
  <si>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</si>
  <si>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</si>
  <si>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</si>
  <si>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</si>
  <si>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</si>
  <si>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</si>
  <si>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</si>
  <si>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</si>
  <si>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</si>
  <si>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</si>
  <si>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</si>
  <si>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</si>
  <si>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</si>
  <si>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</si>
  <si>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</si>
  <si>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</si>
  <si>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</si>
  <si>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</si>
  <si>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</si>
  <si>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</si>
  <si>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</si>
  <si>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</si>
  <si>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</si>
  <si>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</si>
  <si>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</si>
  <si>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</si>
  <si>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</si>
  <si>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</si>
  <si>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</si>
  <si>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</si>
  <si>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</si>
  <si>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</si>
  <si>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</si>
  <si>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</si>
  <si>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</si>
  <si>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</si>
  <si>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</si>
  <si>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</si>
  <si>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</si>
  <si>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</si>
  <si>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</si>
  <si>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</si>
  <si>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</si>
  <si>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</si>
  <si>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</si>
  <si>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</si>
  <si>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</si>
  <si>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</si>
  <si>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</si>
  <si>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</si>
  <si>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</si>
  <si>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</si>
  <si>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</si>
  <si>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</si>
  <si>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</si>
  <si>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</si>
  <si>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</si>
  <si>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</si>
  <si>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</si>
  <si>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</si>
  <si>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</si>
  <si>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</si>
  <si>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</si>
  <si>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</si>
  <si>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</si>
  <si>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</si>
  <si>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</si>
  <si>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</si>
  <si>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</si>
  <si>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</si>
  <si>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</si>
  <si>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</si>
  <si>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</si>
  <si>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</si>
  <si>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</si>
  <si>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</si>
  <si>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</si>
  <si>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</si>
  <si>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</si>
  <si>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</si>
  <si>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</si>
  <si>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</si>
  <si>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</si>
  <si>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</si>
  <si>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</si>
  <si>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</si>
  <si>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</si>
  <si>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</si>
  <si>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</si>
  <si>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</si>
  <si>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</si>
  <si>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</si>
  <si>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</si>
  <si>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</si>
  <si>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</si>
  <si>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</si>
  <si>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</si>
  <si>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</si>
  <si>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</si>
  <si>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</si>
  <si>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</si>
  <si>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</si>
  <si>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</si>
  <si>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</si>
  <si>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</si>
  <si>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</si>
  <si>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</si>
  <si>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</si>
  <si>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</si>
  <si>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</si>
  <si>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</si>
  <si>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</si>
  <si>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</si>
  <si>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</si>
  <si>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</si>
  <si>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</si>
  <si>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</si>
  <si>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</si>
  <si>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</si>
  <si>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</si>
  <si>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</si>
  <si>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</si>
  <si>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</si>
  <si>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</si>
  <si>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</si>
  <si>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</si>
  <si>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</si>
  <si>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</si>
  <si>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</si>
  <si>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</si>
  <si>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</si>
  <si>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</si>
  <si>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</si>
  <si>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</si>
  <si>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</si>
  <si>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</si>
  <si>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</si>
  <si>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</si>
  <si>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</si>
  <si>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</si>
  <si>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</si>
  <si>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</si>
  <si>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</si>
  <si>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</si>
  <si>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</si>
  <si>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</si>
  <si>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</si>
  <si>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</si>
  <si>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</si>
  <si>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</si>
  <si>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</si>
  <si>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</si>
  <si>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</si>
  <si>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</si>
  <si>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</si>
  <si>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</si>
  <si>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</si>
  <si>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</si>
  <si>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</si>
  <si>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</si>
  <si>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</si>
  <si>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</si>
  <si>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</si>
  <si>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</si>
  <si>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</si>
  <si>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</si>
  <si>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</si>
  <si>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</si>
  <si>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</si>
  <si>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</si>
  <si>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</si>
  <si>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</si>
  <si>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</si>
  <si>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</si>
  <si>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</si>
  <si>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</si>
  <si>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</si>
  <si>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</si>
  <si>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</si>
  <si>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</si>
  <si>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</si>
  <si>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</si>
  <si>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</si>
  <si>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</si>
  <si>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</si>
  <si>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</si>
  <si>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</si>
  <si>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</si>
  <si>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</si>
  <si>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</si>
  <si>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</si>
  <si>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</si>
  <si>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</si>
  <si>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</si>
  <si>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</si>
  <si>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</si>
  <si>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</si>
  <si>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</si>
  <si>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</si>
  <si>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</si>
  <si>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</si>
  <si>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</si>
  <si>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</si>
  <si>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</si>
  <si>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</si>
  <si>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</si>
  <si>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</si>
  <si>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</si>
  <si>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</si>
  <si>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</si>
  <si>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</si>
  <si>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</si>
  <si>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</si>
  <si>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</si>
  <si>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</si>
  <si>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</si>
  <si>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</si>
  <si>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</si>
  <si>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</si>
  <si>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</si>
  <si>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</si>
  <si>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</si>
  <si>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</si>
  <si>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</si>
  <si>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</si>
  <si>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</si>
  <si>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</si>
  <si>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</si>
  <si>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</si>
  <si>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</si>
  <si>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</si>
  <si>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</si>
  <si>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</si>
  <si>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</si>
  <si>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</si>
  <si>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</si>
  <si>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</si>
  <si>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</si>
  <si>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</si>
  <si>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</si>
  <si>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</si>
  <si>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</si>
  <si>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</si>
  <si>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</si>
  <si>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</si>
  <si>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</si>
  <si>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</si>
  <si>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</si>
  <si>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</si>
  <si>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</si>
  <si>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</si>
  <si>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</si>
  <si>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</si>
  <si>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</si>
  <si>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</si>
  <si>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</si>
  <si>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</si>
  <si>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</si>
  <si>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</si>
  <si>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</si>
  <si>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</si>
  <si>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</si>
  <si>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</si>
  <si>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</si>
  <si>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</si>
  <si>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</si>
  <si>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</si>
  <si>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</si>
  <si>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</si>
  <si>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</si>
  <si>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</si>
  <si>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</si>
  <si>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</si>
  <si>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</si>
  <si>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</si>
  <si>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</si>
  <si>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</si>
  <si>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</si>
  <si>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</si>
  <si>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</si>
  <si>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</si>
  <si>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</si>
  <si>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</si>
  <si>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</si>
  <si>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</si>
  <si>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</si>
  <si>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</si>
  <si>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</si>
  <si>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</si>
  <si>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</si>
  <si>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</si>
  <si>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</si>
  <si>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</si>
  <si>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</si>
  <si>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</si>
  <si>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</si>
  <si>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</si>
  <si>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</si>
  <si>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</si>
  <si>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</si>
  <si>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</si>
  <si>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</si>
  <si>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</si>
  <si>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</si>
  <si>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</si>
  <si>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</si>
  <si>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</si>
  <si>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</si>
  <si>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</si>
  <si>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</si>
  <si>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</si>
  <si>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</si>
  <si>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</si>
  <si>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</si>
  <si>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</si>
  <si>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</si>
  <si>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</si>
  <si>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</si>
  <si>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</si>
  <si>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</si>
  <si>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</si>
  <si>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</si>
  <si>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</si>
  <si>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</si>
  <si>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</si>
  <si>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</si>
  <si>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</si>
  <si>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</si>
  <si>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</si>
  <si>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</si>
  <si>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</si>
  <si>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</si>
  <si>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</si>
  <si>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</si>
  <si>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</si>
  <si>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</si>
  <si>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</si>
  <si>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</si>
  <si>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</si>
  <si>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</si>
  <si>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</si>
  <si>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</si>
  <si>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</si>
  <si>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</si>
  <si>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</si>
  <si>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</si>
  <si>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</si>
  <si>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</si>
  <si>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</si>
  <si>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</si>
  <si>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</si>
  <si>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</si>
  <si>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</si>
  <si>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</si>
  <si>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</si>
  <si>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</si>
  <si>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</si>
  <si>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</si>
  <si>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</si>
  <si>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</si>
  <si>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</si>
  <si>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</si>
  <si>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</si>
  <si>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</si>
  <si>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</si>
  <si>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</si>
  <si>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</si>
  <si>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</si>
  <si>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</si>
  <si>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</si>
  <si>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</si>
  <si>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</si>
  <si>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</si>
  <si>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</si>
  <si>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</si>
  <si>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</si>
  <si>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</si>
  <si>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</si>
  <si>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</si>
  <si>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</si>
  <si>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</si>
  <si>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</si>
  <si>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</si>
  <si>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</si>
  <si>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</si>
  <si>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</si>
  <si>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</si>
  <si>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</si>
  <si>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</si>
  <si>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</si>
  <si>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</si>
  <si>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</si>
  <si>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</si>
  <si>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</si>
  <si>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</si>
  <si>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</si>
  <si>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</si>
  <si>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</si>
  <si>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</si>
  <si>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</si>
  <si>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</si>
  <si>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</si>
  <si>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</si>
  <si>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</si>
  <si>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</si>
  <si>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</si>
  <si>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</si>
  <si>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</si>
  <si>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</si>
  <si>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</si>
  <si>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</si>
  <si>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</si>
  <si>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</si>
  <si>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</si>
  <si>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</si>
  <si>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</si>
  <si>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</si>
  <si>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</si>
  <si>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</si>
  <si>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</si>
  <si>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</si>
  <si>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</si>
  <si>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</si>
  <si>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</si>
  <si>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</si>
  <si>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</si>
  <si>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</si>
  <si>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</si>
  <si>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</si>
  <si>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</si>
  <si>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</si>
  <si>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</si>
  <si>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</si>
  <si>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</si>
  <si>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</si>
  <si>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</si>
  <si>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</si>
  <si>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</si>
  <si>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</si>
  <si>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</si>
  <si>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</si>
  <si>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</si>
  <si>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</si>
  <si>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</si>
  <si>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</si>
  <si>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</si>
  <si>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</si>
  <si>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</si>
  <si>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</si>
  <si>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</si>
  <si>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</si>
  <si>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</si>
  <si>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</si>
  <si>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</si>
  <si>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</si>
  <si>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</si>
  <si>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</si>
  <si>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</si>
  <si>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</si>
  <si>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</si>
  <si>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</si>
  <si>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</si>
  <si>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</si>
  <si>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</si>
  <si>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</si>
  <si>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</si>
  <si>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</si>
  <si>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</si>
  <si>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</si>
  <si>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</si>
  <si>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</si>
  <si>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</si>
  <si>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</si>
  <si>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</si>
  <si>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</si>
  <si>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</si>
  <si>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</si>
  <si>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</si>
  <si>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</si>
  <si>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</si>
  <si>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</si>
  <si>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</si>
  <si>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</si>
  <si>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</si>
  <si>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</si>
  <si>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</si>
  <si>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</si>
  <si>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</si>
  <si>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</si>
  <si>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</si>
  <si>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</si>
  <si>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</si>
  <si>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</si>
  <si>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</si>
  <si>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</si>
  <si>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</si>
  <si>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</si>
  <si>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</si>
  <si>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</si>
  <si>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</si>
  <si>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</si>
  <si>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</si>
  <si>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</si>
  <si>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</si>
  <si>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</si>
  <si>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</si>
  <si>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</si>
  <si>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</si>
  <si>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</si>
  <si>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</si>
  <si>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</si>
  <si>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</si>
  <si>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</si>
  <si>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</si>
  <si>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</si>
  <si>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</si>
  <si>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</si>
  <si>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</si>
  <si>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</si>
  <si>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</si>
  <si>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</si>
  <si>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</si>
  <si>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</si>
  <si>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</si>
  <si>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</si>
  <si>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</si>
  <si>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</si>
  <si>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</si>
  <si>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</si>
  <si>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</si>
  <si>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</si>
  <si>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</si>
  <si>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</si>
  <si>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</si>
  <si>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</si>
  <si>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</si>
  <si>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</si>
  <si>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</si>
  <si>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</si>
  <si>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</si>
  <si>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</si>
  <si>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</si>
  <si>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</si>
  <si>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</si>
  <si>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</si>
  <si>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</si>
  <si>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</si>
  <si>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</si>
  <si>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</si>
  <si>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</si>
  <si>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</si>
  <si>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</si>
  <si>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</si>
  <si>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</si>
  <si>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</si>
  <si>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</si>
  <si>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</si>
  <si>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</si>
  <si>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</si>
  <si>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</si>
  <si>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</si>
  <si>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</si>
  <si>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</si>
  <si>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</si>
  <si>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</si>
  <si>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</si>
  <si>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</si>
  <si>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</si>
  <si>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</si>
  <si>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</si>
  <si>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</si>
  <si>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</si>
  <si>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</si>
  <si>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</si>
  <si>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</si>
  <si>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</si>
  <si>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</si>
  <si>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</si>
  <si>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</si>
  <si>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</si>
  <si>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</si>
  <si>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</si>
  <si>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</si>
  <si>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</si>
  <si>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</si>
  <si>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</si>
  <si>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</si>
  <si>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</si>
  <si>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</si>
  <si>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</si>
  <si>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</si>
  <si>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</si>
  <si>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</si>
  <si>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</si>
  <si>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</si>
  <si>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</si>
  <si>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</si>
  <si>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</si>
  <si>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</si>
  <si>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</si>
  <si>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</si>
  <si>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</si>
  <si>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</si>
  <si>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</si>
  <si>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</si>
  <si>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</si>
  <si>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</si>
  <si>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</si>
  <si>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</si>
  <si>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</si>
  <si>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</si>
  <si>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</si>
  <si>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</si>
  <si>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</si>
  <si>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</si>
  <si>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</si>
  <si>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</si>
  <si>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</si>
  <si>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</si>
  <si>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</si>
  <si>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</si>
  <si>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</si>
  <si>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</si>
  <si>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</si>
  <si>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</si>
  <si>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</si>
  <si>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</si>
  <si>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</si>
  <si>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</si>
  <si>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</si>
  <si>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</si>
  <si>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</si>
  <si>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</si>
  <si>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</si>
  <si>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</si>
  <si>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</si>
  <si>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</si>
  <si>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</si>
  <si>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</si>
  <si>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</si>
  <si>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</si>
  <si>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</si>
  <si>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</si>
  <si>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</si>
  <si>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</si>
  <si>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</si>
  <si>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</si>
  <si>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</si>
  <si>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</si>
  <si>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</si>
  <si>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</si>
  <si>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</si>
  <si>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</si>
  <si>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</si>
  <si>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</si>
  <si>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</si>
  <si>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</si>
  <si>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</si>
  <si>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</si>
  <si>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</si>
  <si>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</si>
  <si>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</si>
  <si>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</si>
  <si>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</si>
  <si>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</si>
  <si>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</si>
  <si>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</si>
  <si>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</si>
  <si>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</si>
  <si>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</si>
  <si>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</si>
  <si>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</si>
  <si>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</si>
  <si>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</si>
  <si>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</si>
  <si>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</si>
  <si>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</si>
  <si>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</si>
  <si>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</si>
  <si>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</si>
  <si>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</si>
  <si>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</si>
  <si>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</si>
  <si>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</si>
  <si>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</si>
  <si>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</si>
  <si>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</si>
  <si>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</si>
  <si>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</si>
  <si>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</si>
  <si>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</si>
  <si>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</si>
  <si>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</si>
  <si>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</si>
  <si>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</si>
  <si>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</si>
  <si>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</si>
  <si>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</si>
  <si>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</si>
  <si>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</si>
  <si>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</si>
  <si>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</si>
  <si>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</si>
  <si>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</si>
  <si>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</si>
  <si>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</si>
  <si>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</si>
  <si>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</si>
  <si>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</si>
  <si>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</si>
  <si>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</si>
  <si>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</si>
  <si>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</si>
  <si>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</si>
  <si>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</si>
  <si>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</si>
  <si>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</si>
  <si>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</si>
  <si>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</si>
  <si>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</si>
  <si>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</si>
  <si>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</si>
  <si>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</si>
  <si>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</si>
  <si>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</si>
  <si>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</si>
  <si>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</si>
  <si>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</si>
  <si>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</si>
  <si>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</si>
  <si>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</si>
  <si>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</si>
  <si>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</si>
  <si>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</si>
  <si>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</si>
  <si>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</si>
  <si>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</si>
  <si>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</si>
  <si>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</si>
  <si>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</si>
  <si>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</si>
  <si>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</si>
  <si>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</si>
  <si>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</si>
  <si>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</si>
  <si>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</si>
  <si>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</si>
  <si>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</si>
  <si>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</si>
  <si>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</si>
  <si>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</si>
  <si>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</si>
  <si>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</si>
  <si>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</si>
  <si>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</si>
  <si>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</si>
  <si>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</si>
  <si>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</si>
  <si>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</si>
  <si>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</si>
  <si>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</si>
  <si>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</si>
  <si>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</si>
  <si>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</si>
  <si>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</si>
  <si>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</si>
  <si>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</si>
  <si>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</si>
  <si>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</si>
  <si>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</si>
  <si>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</si>
  <si>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</si>
  <si>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</si>
  <si>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</si>
  <si>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</si>
  <si>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</si>
  <si>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</si>
  <si>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</si>
  <si>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</si>
  <si>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</si>
  <si>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</si>
  <si>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</si>
  <si>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</si>
  <si>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</si>
  <si>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</si>
  <si>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</si>
  <si>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</si>
  <si>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</si>
  <si>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</si>
  <si>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</si>
  <si>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</si>
  <si>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</si>
  <si>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</si>
  <si>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</si>
  <si>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</si>
  <si>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</si>
  <si>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</si>
  <si>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</si>
  <si>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</si>
  <si>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</si>
  <si>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</si>
  <si>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</si>
  <si>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</si>
  <si>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</si>
  <si>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</si>
  <si>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</si>
  <si>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</si>
  <si>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</si>
  <si>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</si>
  <si>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</si>
  <si>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</si>
  <si>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</si>
  <si>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</si>
  <si>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</si>
  <si>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</si>
  <si>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</si>
  <si>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</si>
  <si>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</si>
  <si>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</si>
  <si>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</si>
  <si>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</si>
  <si>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</si>
  <si>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</si>
  <si>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</si>
  <si>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</si>
  <si>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</si>
  <si>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</si>
  <si>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</si>
  <si>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</si>
  <si>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</si>
  <si>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</si>
  <si>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</si>
  <si>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</si>
  <si>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</si>
  <si>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</si>
  <si>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</si>
  <si>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</si>
  <si>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</si>
  <si>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</si>
  <si>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</si>
  <si>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</si>
  <si>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</si>
  <si>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</si>
  <si>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</si>
  <si>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</si>
  <si>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</si>
  <si>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</si>
  <si>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</si>
  <si>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</si>
  <si>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</si>
  <si>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</si>
  <si>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</si>
  <si>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</si>
  <si>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</si>
  <si>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</si>
  <si>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</si>
  <si>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</si>
  <si>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</si>
  <si>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</si>
  <si>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</si>
  <si>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</si>
  <si>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</si>
  <si>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</si>
  <si>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</si>
  <si>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</si>
  <si>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</si>
  <si>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</si>
  <si>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</si>
  <si>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</si>
  <si>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</si>
  <si>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</si>
  <si>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</si>
  <si>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</si>
  <si>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</si>
  <si>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</si>
  <si>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</si>
  <si>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</si>
  <si>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</si>
  <si>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</si>
  <si>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</si>
  <si>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</si>
  <si>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</si>
  <si>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</si>
  <si>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</si>
  <si>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</si>
  <si>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</si>
  <si>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</si>
  <si>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</si>
  <si>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</si>
  <si>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</si>
  <si>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</si>
  <si>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</si>
  <si>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</si>
  <si>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</si>
  <si>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</si>
  <si>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</si>
  <si>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</si>
  <si>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</si>
  <si>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</si>
  <si>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</si>
  <si>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</si>
  <si>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</si>
  <si>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</si>
  <si>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</si>
  <si>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</si>
  <si>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</si>
  <si>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</si>
  <si>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</si>
  <si>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</si>
  <si>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</si>
  <si>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</si>
  <si>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</si>
  <si>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</si>
  <si>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</si>
  <si>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</si>
  <si>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</si>
  <si>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</si>
  <si>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</si>
  <si>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</si>
  <si>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</si>
  <si>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</si>
  <si>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</si>
  <si>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</si>
  <si>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</si>
  <si>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</si>
  <si>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</si>
  <si>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</si>
  <si>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</si>
  <si>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</si>
  <si>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</si>
  <si>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</si>
  <si>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</si>
  <si>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</si>
  <si>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</si>
  <si>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</si>
  <si>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</si>
  <si>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</si>
  <si>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</si>
  <si>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</si>
  <si>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</si>
  <si>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</si>
  <si>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</si>
  <si>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</si>
  <si>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</si>
  <si>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</si>
  <si>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</si>
  <si>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</si>
  <si>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</si>
  <si>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</si>
  <si>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</si>
  <si>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</si>
  <si>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</si>
  <si>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</si>
  <si>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</si>
  <si>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</si>
  <si>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</si>
  <si>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</si>
  <si>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</si>
  <si>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</si>
  <si>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</si>
  <si>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</si>
  <si>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</si>
  <si>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</si>
  <si>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</si>
  <si>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</si>
  <si>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</si>
  <si>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</si>
  <si>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</si>
  <si>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</si>
  <si>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</si>
  <si>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</si>
  <si>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</si>
  <si>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</si>
  <si>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</si>
  <si>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</si>
  <si>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</si>
  <si>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</si>
  <si>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</si>
  <si>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</si>
  <si>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</si>
  <si>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</si>
  <si>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</si>
  <si>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</si>
  <si>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</si>
  <si>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</si>
  <si>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</si>
  <si>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</si>
  <si>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</si>
  <si>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</si>
  <si>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</si>
  <si>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</si>
  <si>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</si>
  <si>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</si>
  <si>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</si>
  <si>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</si>
  <si>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</si>
  <si>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</si>
  <si>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</si>
  <si>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</si>
  <si>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</si>
  <si>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</si>
  <si>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</si>
  <si>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</si>
  <si>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</si>
  <si>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</si>
  <si>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</si>
  <si>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</si>
  <si>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</si>
  <si>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</si>
  <si>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</si>
  <si>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</si>
  <si>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</si>
  <si>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</si>
  <si>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</si>
  <si>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</si>
  <si>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</si>
  <si>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</si>
  <si>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</si>
  <si>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</si>
  <si>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</si>
  <si>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</si>
  <si>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</si>
  <si>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</si>
  <si>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</si>
  <si>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</si>
  <si>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</si>
  <si>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</si>
  <si>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</si>
  <si>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</si>
  <si>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</si>
  <si>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</si>
  <si>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</si>
  <si>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</si>
  <si>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</si>
  <si>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</si>
  <si>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</si>
  <si>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</si>
  <si>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</si>
  <si>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</si>
  <si>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</si>
  <si>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</si>
  <si>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</si>
  <si>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</si>
  <si>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</si>
  <si>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</si>
  <si>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</si>
  <si>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</si>
  <si>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</si>
  <si>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</si>
  <si>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</si>
  <si>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</si>
  <si>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</si>
  <si>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</si>
  <si>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</si>
  <si>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</si>
  <si>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</si>
  <si>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</si>
  <si>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</si>
  <si>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</si>
  <si>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</si>
  <si>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</si>
  <si>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</si>
  <si>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</si>
  <si>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</si>
  <si>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</si>
  <si>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</si>
  <si>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</si>
  <si>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</si>
  <si>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</si>
  <si>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</si>
  <si>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</si>
  <si>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</si>
  <si>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</si>
  <si>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</si>
  <si>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</si>
  <si>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</si>
  <si>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</si>
  <si>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</si>
  <si>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</si>
  <si>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</si>
  <si>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</si>
  <si>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</si>
  <si>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</si>
  <si>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</si>
  <si>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</si>
  <si>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</si>
  <si>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</si>
  <si>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</si>
  <si>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</si>
  <si>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</si>
  <si>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</si>
  <si>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</si>
  <si>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</si>
  <si>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</si>
  <si>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</si>
  <si>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</si>
  <si>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</si>
  <si>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</si>
  <si>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</si>
  <si>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</si>
  <si>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</si>
  <si>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</si>
  <si>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</si>
  <si>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</si>
  <si>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</si>
  <si>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</si>
  <si>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</si>
  <si>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</si>
  <si>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</si>
  <si>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</si>
  <si>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</si>
  <si>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</si>
  <si>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</si>
  <si>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</si>
  <si>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</si>
  <si>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</si>
  <si>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</si>
  <si>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</si>
  <si>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</si>
  <si>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</si>
  <si>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</si>
  <si>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</si>
  <si>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</si>
  <si>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</si>
  <si>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</si>
  <si>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</si>
  <si>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</si>
  <si>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</si>
  <si>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</si>
  <si>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</si>
  <si>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</si>
  <si>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</si>
  <si>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</si>
  <si>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</si>
  <si>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</si>
  <si>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</si>
  <si>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</si>
  <si>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</si>
  <si>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</si>
  <si>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</si>
  <si>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</si>
  <si>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</si>
  <si>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</si>
  <si>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</si>
  <si>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</si>
  <si>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</si>
  <si>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</si>
  <si>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</si>
  <si>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</si>
  <si>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</si>
  <si>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</si>
  <si>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</si>
  <si>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</si>
  <si>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</si>
  <si>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</si>
  <si>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</si>
  <si>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</si>
  <si>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</si>
  <si>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</si>
  <si>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</si>
  <si>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</si>
  <si>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</si>
  <si>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</si>
  <si>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</si>
  <si>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</si>
  <si>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</si>
  <si>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</si>
  <si>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</si>
  <si>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</si>
  <si>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</si>
  <si>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</si>
  <si>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</si>
  <si>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</si>
  <si>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</si>
  <si>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</si>
  <si>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</si>
  <si>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</si>
  <si>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</si>
  <si>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</si>
  <si>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</si>
  <si>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</si>
  <si>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</si>
  <si>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</si>
  <si>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</si>
  <si>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</si>
  <si>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</si>
  <si>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</si>
  <si>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</si>
  <si>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</si>
  <si>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</si>
  <si>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</si>
  <si>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</si>
  <si>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</si>
  <si>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</si>
  <si>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</si>
  <si>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</si>
  <si>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</si>
  <si>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</si>
  <si>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</si>
  <si>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</si>
  <si>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</si>
  <si>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</si>
  <si>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</si>
  <si>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</si>
  <si>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</si>
  <si>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</si>
  <si>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</si>
  <si>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</si>
  <si>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</si>
  <si>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</si>
  <si>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</si>
  <si>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</si>
  <si>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</si>
  <si>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</si>
  <si>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</si>
  <si>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</si>
  <si>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</si>
  <si>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</si>
  <si>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</si>
  <si>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</si>
  <si>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</si>
  <si>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</si>
  <si>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</si>
  <si>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</si>
  <si>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</si>
  <si>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</si>
  <si>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</si>
  <si>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</si>
  <si>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</si>
  <si>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</si>
  <si>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</si>
  <si>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</si>
  <si>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</si>
  <si>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</si>
  <si>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</si>
  <si>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</si>
  <si>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</si>
  <si>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</si>
  <si>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</si>
  <si>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</si>
  <si>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</si>
  <si>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</si>
  <si>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</si>
  <si>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</si>
  <si>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</si>
  <si>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</si>
  <si>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</si>
  <si>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</si>
  <si>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</si>
  <si>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</si>
  <si>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</si>
  <si>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</si>
  <si>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</si>
  <si>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</si>
  <si>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</si>
  <si>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</si>
  <si>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</si>
  <si>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</si>
  <si>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</si>
  <si>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</si>
  <si>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</si>
  <si>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</si>
  <si>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</si>
  <si>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</si>
  <si>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</si>
  <si>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</si>
  <si>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</si>
  <si>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</si>
  <si>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</si>
  <si>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</si>
  <si>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</si>
  <si>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</si>
  <si>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</si>
  <si>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</si>
  <si>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</si>
  <si>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</si>
  <si>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</si>
  <si>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</si>
  <si>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</si>
  <si>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</si>
  <si>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</si>
  <si>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</si>
  <si>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</si>
  <si>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</si>
  <si>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</si>
  <si>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</si>
  <si>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</si>
  <si>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</si>
  <si>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</si>
  <si>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</si>
  <si>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</si>
  <si>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</si>
  <si>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</si>
  <si>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</si>
  <si>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</si>
  <si>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</si>
  <si>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</si>
  <si>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</si>
  <si>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</si>
  <si>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</si>
  <si>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</si>
  <si>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</si>
  <si>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</si>
  <si>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</si>
  <si>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</si>
  <si>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</si>
  <si>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</si>
  <si>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</si>
  <si>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</si>
  <si>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</si>
  <si>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</si>
  <si>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</si>
  <si>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</si>
  <si>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</si>
  <si>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</si>
  <si>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</si>
  <si>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</si>
  <si>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</si>
  <si>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</si>
  <si>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</si>
  <si>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</si>
  <si>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</si>
  <si>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</si>
  <si>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</si>
  <si>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</si>
  <si>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</si>
  <si>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</si>
  <si>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</si>
  <si>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</si>
  <si>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</si>
  <si>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</si>
  <si>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</si>
  <si>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</si>
  <si>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</si>
  <si>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</si>
  <si>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</si>
  <si>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</si>
  <si>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</si>
  <si>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</si>
  <si>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</si>
  <si>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</si>
  <si>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</si>
  <si>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</si>
  <si>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</si>
  <si>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</si>
  <si>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</si>
  <si>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</si>
  <si>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</si>
  <si>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</si>
  <si>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</si>
  <si>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</si>
  <si>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</si>
  <si>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</si>
  <si>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</si>
  <si>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</si>
  <si>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</si>
  <si>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</si>
  <si>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</si>
  <si>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</si>
  <si>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</si>
  <si>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</si>
  <si>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</si>
  <si>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</si>
  <si>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</si>
  <si>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</si>
  <si>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</si>
  <si>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</si>
  <si>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</si>
  <si>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</si>
  <si>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</si>
  <si>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</si>
  <si>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</si>
  <si>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</si>
  <si>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</si>
  <si>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</si>
  <si>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</si>
  <si>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</si>
  <si>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</si>
  <si>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</si>
  <si>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</si>
  <si>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</si>
  <si>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</si>
  <si>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</si>
  <si>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</si>
  <si>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</si>
  <si>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</si>
  <si>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</si>
  <si>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</si>
  <si>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</si>
  <si>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</si>
  <si>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</si>
  <si>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</si>
  <si>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</si>
  <si>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</si>
  <si>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</si>
  <si>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</si>
  <si>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</si>
  <si>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</si>
  <si>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</si>
  <si>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</si>
  <si>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</si>
  <si>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</si>
  <si>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</si>
  <si>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</si>
  <si>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</si>
  <si>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</si>
  <si>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</si>
  <si>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</si>
  <si>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</si>
  <si>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</si>
  <si>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</si>
  <si>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</si>
  <si>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</si>
  <si>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</si>
  <si>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</si>
  <si>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</si>
  <si>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</si>
  <si>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</si>
  <si>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</si>
  <si>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</si>
  <si>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</si>
  <si>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</si>
  <si>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</si>
  <si>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</si>
  <si>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</si>
  <si>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</si>
  <si>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</si>
  <si>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</si>
  <si>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</si>
  <si>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</si>
  <si>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</si>
  <si>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</si>
  <si>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</si>
  <si>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</si>
  <si>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</si>
  <si>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</si>
  <si>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</si>
  <si>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</si>
  <si>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</si>
  <si>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</si>
  <si>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</si>
  <si>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</si>
  <si>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</si>
  <si>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</si>
  <si>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</si>
  <si>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</si>
  <si>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</si>
  <si>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</si>
  <si>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</si>
  <si>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</si>
  <si>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</si>
  <si>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</si>
  <si>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</si>
  <si>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</si>
  <si>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</si>
  <si>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</si>
  <si>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</si>
  <si>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</si>
  <si>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</si>
  <si>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</si>
  <si>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</si>
  <si>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</si>
  <si>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</si>
  <si>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</si>
  <si>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</si>
  <si>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</si>
  <si>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</si>
  <si>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</si>
  <si>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</si>
  <si>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</si>
  <si>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</si>
  <si>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</si>
  <si>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</si>
  <si>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</si>
  <si>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</si>
  <si>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</si>
  <si>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</si>
  <si>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</si>
  <si>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</si>
  <si>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</si>
  <si>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</si>
  <si>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</si>
  <si>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</si>
  <si>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</si>
  <si>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</si>
  <si>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</si>
  <si>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</si>
  <si>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</si>
  <si>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</si>
  <si>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</si>
  <si>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</si>
  <si>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</si>
  <si>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</si>
  <si>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</si>
  <si>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</si>
  <si>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</si>
  <si>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</si>
  <si>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</si>
  <si>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</si>
  <si>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</si>
  <si>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</si>
  <si>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</si>
  <si>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</si>
  <si>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</si>
  <si>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</si>
  <si>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</si>
  <si>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</si>
  <si>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</si>
  <si>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</si>
  <si>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</si>
  <si>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</si>
  <si>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</si>
  <si>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</si>
  <si>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</si>
  <si>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</si>
  <si>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</si>
  <si>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</si>
  <si>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</si>
  <si>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</si>
  <si>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</si>
  <si>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</si>
  <si>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</si>
  <si>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</si>
  <si>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</si>
  <si>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</si>
  <si>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</si>
  <si>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</si>
  <si>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</si>
  <si>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</si>
  <si>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</si>
  <si>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</si>
  <si>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</si>
  <si>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</si>
  <si>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</si>
  <si>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</si>
  <si>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</si>
  <si>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</si>
  <si>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</si>
  <si>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</si>
  <si>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</si>
  <si>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</si>
  <si>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</si>
  <si>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</si>
  <si>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</si>
  <si>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</si>
  <si>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</si>
  <si>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</si>
  <si>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</si>
  <si>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</si>
  <si>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</si>
  <si>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</si>
  <si>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</si>
  <si>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</si>
  <si>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</si>
  <si>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</si>
  <si>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</si>
  <si>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</si>
  <si>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</si>
  <si>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</si>
  <si>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</si>
  <si>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</si>
  <si>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</si>
  <si>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</si>
  <si>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</si>
  <si>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</si>
  <si>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</si>
  <si>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</si>
  <si>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</si>
  <si>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</si>
  <si>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</si>
  <si>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</si>
  <si>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</si>
  <si>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</si>
  <si>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</si>
  <si>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</si>
  <si>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</si>
  <si>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</si>
  <si>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</si>
  <si>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</si>
  <si>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</si>
  <si>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</si>
  <si>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</si>
  <si>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</si>
  <si>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</si>
  <si>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</si>
  <si>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</si>
  <si>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</si>
  <si>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</si>
  <si>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</si>
  <si>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</si>
  <si>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</si>
  <si>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</si>
  <si>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</si>
  <si>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</si>
  <si>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</si>
  <si>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</si>
  <si>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</si>
  <si>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</si>
  <si>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</si>
  <si>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</si>
  <si>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</si>
  <si>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</si>
  <si>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</si>
  <si>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</si>
  <si>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</si>
  <si>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</si>
  <si>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</si>
  <si>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</si>
  <si>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</si>
  <si>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</si>
  <si>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</si>
  <si>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</si>
  <si>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</si>
  <si>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</si>
  <si>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</si>
  <si>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</si>
  <si>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</si>
  <si>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</si>
  <si>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</si>
  <si>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</si>
  <si>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</si>
  <si>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</si>
  <si>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</si>
  <si>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</si>
  <si>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</si>
  <si>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</si>
  <si>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</si>
  <si>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</si>
  <si>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</si>
  <si>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</si>
  <si>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</si>
  <si>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</si>
  <si>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</si>
  <si>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</si>
  <si>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</si>
  <si>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</si>
  <si>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</si>
  <si>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</si>
  <si>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</si>
  <si>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</si>
  <si>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</si>
  <si>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</si>
  <si>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</si>
  <si>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</si>
  <si>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</si>
  <si>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</si>
  <si>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</si>
  <si>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</si>
  <si>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</si>
  <si>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</si>
  <si>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</si>
  <si>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</si>
  <si>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</si>
  <si>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</si>
  <si>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</si>
  <si>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</si>
  <si>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</si>
  <si>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</si>
  <si>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</si>
  <si>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</si>
  <si>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</si>
  <si>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</si>
  <si>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</si>
  <si>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</si>
  <si>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</si>
  <si>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</si>
  <si>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</si>
  <si>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</si>
  <si>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</si>
  <si>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</si>
  <si>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</si>
  <si>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</si>
  <si>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</si>
  <si>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</si>
  <si>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</si>
  <si>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</si>
  <si>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</si>
  <si>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</si>
  <si>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</si>
  <si>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</si>
  <si>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</si>
  <si>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</si>
  <si>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</si>
  <si>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</si>
  <si>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</si>
  <si>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</si>
  <si>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</si>
  <si>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</si>
  <si>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</si>
  <si>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</si>
  <si>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</si>
  <si>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</si>
  <si>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</si>
  <si>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</si>
  <si>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</si>
  <si>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</si>
  <si>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</si>
  <si>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</si>
  <si>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</si>
  <si>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</si>
  <si>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</si>
  <si>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</si>
  <si>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</si>
  <si>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</si>
  <si>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</si>
  <si>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</si>
  <si>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</si>
  <si>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</si>
  <si>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</si>
  <si>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</si>
  <si>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</si>
  <si>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</si>
  <si>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</si>
  <si>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</si>
  <si>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</si>
  <si>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</si>
  <si>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</si>
  <si>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</si>
  <si>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</si>
  <si>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</si>
  <si>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</si>
  <si>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</si>
  <si>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</si>
  <si>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</si>
  <si>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</si>
  <si>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</si>
  <si>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</si>
  <si>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</si>
  <si>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</si>
  <si>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</si>
  <si>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</si>
  <si>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</si>
  <si>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</si>
  <si>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</si>
  <si>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</si>
  <si>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</si>
  <si>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</si>
  <si>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</si>
  <si>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</si>
  <si>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</si>
  <si>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</si>
  <si>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</si>
  <si>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</si>
  <si>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</si>
  <si>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</si>
  <si>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</si>
  <si>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</si>
  <si>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</si>
  <si>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</si>
  <si>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</si>
  <si>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</si>
  <si>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</si>
  <si>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</si>
  <si>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</si>
  <si>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</si>
  <si>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</si>
  <si>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</si>
  <si>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</si>
  <si>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</si>
  <si>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</si>
  <si>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</si>
  <si>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</si>
  <si>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</si>
  <si>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</si>
  <si>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</si>
  <si>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</si>
  <si>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</si>
  <si>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</si>
  <si>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</si>
  <si>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</si>
  <si>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</si>
  <si>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</si>
  <si>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</si>
  <si>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</si>
  <si>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</si>
  <si>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</si>
  <si>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</si>
  <si>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</si>
  <si>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</si>
  <si>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</si>
  <si>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</si>
  <si>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</si>
  <si>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</si>
  <si>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</si>
  <si>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</si>
  <si>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</si>
  <si>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</si>
  <si>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</si>
  <si>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</si>
  <si>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</si>
  <si>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</si>
  <si>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</si>
  <si>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</si>
  <si>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</si>
  <si>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</si>
  <si>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</si>
  <si>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</si>
  <si>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</si>
  <si>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</si>
  <si>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</si>
  <si>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</si>
  <si>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</si>
  <si>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</si>
  <si>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</si>
  <si>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</si>
  <si>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</si>
  <si>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</si>
  <si>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</si>
  <si>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</si>
  <si>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</si>
  <si>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</si>
  <si>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</si>
  <si>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</si>
  <si>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</si>
  <si>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</si>
  <si>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</si>
  <si>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</si>
  <si>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</si>
  <si>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</si>
  <si>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</si>
  <si>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</si>
  <si>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</si>
  <si>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</si>
  <si>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</si>
  <si>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</si>
  <si>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</si>
  <si>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</si>
  <si>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</si>
  <si>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</si>
  <si>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</si>
  <si>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</si>
  <si>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</si>
  <si>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</si>
  <si>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</si>
  <si>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</si>
  <si>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</si>
  <si>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</si>
  <si>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</si>
  <si>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</si>
  <si>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</si>
  <si>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</si>
  <si>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</si>
  <si>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</si>
  <si>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</si>
  <si>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</si>
  <si>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</si>
  <si>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</si>
  <si>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</si>
  <si>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</si>
  <si>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</si>
  <si>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</si>
  <si>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</si>
  <si>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</si>
  <si>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</si>
  <si>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</si>
  <si>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</si>
  <si>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</si>
  <si>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</si>
  <si>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</si>
  <si>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</si>
  <si>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</si>
  <si>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</si>
  <si>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</si>
  <si>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</si>
  <si>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</si>
  <si>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</si>
  <si>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</si>
  <si>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</si>
  <si>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</si>
  <si>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</si>
  <si>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</si>
  <si>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</si>
  <si>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</si>
  <si>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</si>
  <si>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</si>
  <si>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</si>
  <si>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</si>
  <si>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</si>
  <si>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</si>
  <si>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</si>
  <si>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</si>
  <si>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</si>
  <si>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</si>
  <si>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</si>
  <si>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</si>
  <si>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</si>
  <si>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</si>
  <si>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</si>
  <si>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</si>
  <si>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</si>
  <si>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</si>
  <si>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</si>
  <si>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</si>
  <si>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</si>
  <si>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</si>
  <si>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</si>
  <si>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</si>
  <si>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</si>
  <si>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</si>
  <si>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</si>
  <si>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</si>
  <si>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</si>
  <si>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</si>
  <si>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</si>
  <si>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</si>
  <si>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</si>
  <si>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</si>
  <si>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</si>
  <si>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</si>
  <si>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</si>
  <si>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</si>
  <si>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</si>
  <si>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</si>
  <si>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</si>
  <si>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</si>
  <si>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</si>
  <si>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</si>
  <si>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</si>
  <si>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</si>
  <si>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</si>
  <si>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</si>
  <si>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</si>
  <si>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</si>
  <si>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</si>
  <si>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</si>
  <si>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</si>
  <si>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</si>
  <si>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</si>
  <si>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</si>
  <si>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</si>
  <si>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</si>
  <si>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</si>
  <si>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</si>
  <si>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</si>
  <si>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</si>
  <si>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</si>
  <si>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</si>
  <si>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</si>
  <si>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</si>
  <si>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</si>
  <si>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</si>
  <si>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</si>
  <si>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</si>
  <si>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</si>
  <si>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</si>
  <si>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</si>
  <si>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</si>
  <si>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</si>
  <si>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</si>
  <si>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</si>
  <si>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</si>
  <si>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</si>
  <si>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</si>
  <si>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</si>
  <si>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</si>
  <si>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</si>
  <si>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</si>
  <si>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</si>
  <si>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</si>
  <si>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</si>
  <si>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</si>
  <si>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</si>
  <si>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</si>
  <si>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</si>
  <si>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</si>
  <si>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</si>
  <si>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</si>
  <si>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</si>
  <si>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</si>
  <si>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</si>
  <si>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</si>
  <si>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</si>
  <si>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</si>
  <si>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</si>
  <si>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</si>
  <si>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</si>
  <si>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</si>
  <si>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</si>
  <si>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</si>
  <si>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</si>
  <si>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</si>
  <si>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</si>
  <si>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</si>
  <si>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</si>
  <si>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</si>
  <si>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</si>
  <si>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</si>
  <si>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</si>
  <si>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</si>
  <si>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</si>
  <si>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</si>
  <si>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</si>
  <si>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</si>
  <si>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</si>
  <si>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</si>
  <si>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</si>
  <si>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</si>
  <si>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</si>
  <si>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</si>
  <si>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</si>
  <si>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</si>
  <si>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</si>
  <si>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</si>
  <si>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</si>
  <si>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</si>
  <si>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</si>
  <si>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</si>
  <si>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</si>
  <si>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</si>
  <si>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</si>
  <si>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</si>
  <si>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</si>
  <si>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</si>
  <si>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</si>
  <si>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</si>
  <si>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</si>
  <si>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</si>
  <si>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</si>
  <si>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</si>
  <si>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</si>
  <si>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</si>
  <si>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</si>
  <si>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</si>
  <si>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</si>
  <si>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</si>
  <si>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</si>
  <si>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</si>
  <si>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</si>
  <si>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</si>
  <si>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</si>
  <si>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</si>
  <si>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</si>
  <si>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</si>
  <si>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</si>
  <si>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</si>
  <si>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</si>
  <si>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</si>
  <si>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</si>
  <si>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</si>
  <si>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</si>
  <si>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</si>
  <si>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</si>
  <si>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</si>
  <si>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</si>
  <si>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</si>
  <si>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</si>
  <si>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</si>
  <si>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</si>
  <si>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</si>
  <si>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</si>
  <si>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</si>
  <si>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</si>
  <si>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</si>
  <si>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</si>
  <si>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</si>
  <si>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</si>
  <si>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</si>
  <si>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</si>
  <si>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</si>
  <si>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</si>
  <si>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</si>
  <si>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</si>
  <si>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</si>
  <si>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</si>
  <si>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</si>
  <si>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</si>
  <si>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</si>
  <si>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</si>
  <si>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</si>
  <si>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</si>
  <si>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</si>
  <si>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</si>
  <si>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</si>
  <si>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</si>
  <si>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</si>
  <si>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</si>
  <si>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</si>
  <si>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</si>
  <si>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</si>
  <si>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</si>
  <si>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</si>
  <si>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</si>
  <si>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</si>
  <si>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</si>
  <si>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</si>
  <si>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</si>
  <si>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</si>
  <si>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</si>
  <si>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</si>
  <si>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</si>
  <si>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</si>
  <si>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</si>
  <si>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</si>
  <si>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</si>
  <si>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</si>
  <si>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</si>
  <si>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</si>
  <si>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</si>
  <si>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</si>
  <si>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</si>
  <si>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</si>
  <si>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</si>
  <si>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</si>
  <si>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</si>
  <si>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</si>
  <si>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</si>
  <si>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</si>
  <si>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</si>
  <si>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</si>
  <si>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</si>
  <si>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</si>
  <si>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</si>
  <si>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</si>
  <si>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</si>
  <si>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</si>
  <si>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</si>
  <si>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</si>
  <si>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</si>
  <si>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</si>
  <si>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</si>
  <si>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</si>
  <si>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</si>
  <si>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</si>
  <si>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</si>
  <si>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</si>
  <si>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</si>
  <si>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</si>
  <si>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</si>
  <si>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</si>
  <si>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</si>
  <si>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</si>
  <si>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</si>
  <si>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</si>
  <si>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</si>
  <si>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</si>
  <si>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</si>
  <si>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</si>
  <si>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</si>
  <si>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</si>
  <si>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</si>
  <si>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</si>
  <si>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</si>
  <si>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</si>
  <si>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</si>
  <si>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</si>
  <si>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</si>
  <si>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</si>
  <si>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</si>
  <si>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</si>
  <si>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</si>
  <si>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</si>
  <si>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</si>
  <si>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</si>
  <si>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</si>
  <si>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</si>
  <si>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</si>
  <si>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</si>
  <si>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</si>
  <si>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</si>
  <si>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</si>
  <si>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</si>
  <si>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</si>
  <si>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</si>
  <si>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</si>
  <si>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</si>
  <si>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</si>
  <si>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</si>
  <si>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</si>
  <si>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</si>
  <si>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</si>
  <si>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</si>
  <si>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</si>
  <si>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</si>
  <si>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</si>
  <si>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</si>
  <si>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</si>
  <si>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</si>
  <si>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</si>
  <si>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</si>
  <si>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</si>
  <si>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</si>
  <si>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</si>
  <si>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</si>
  <si>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</si>
  <si>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</si>
  <si>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</si>
  <si>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</si>
  <si>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</si>
  <si>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</si>
  <si>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</si>
  <si>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</si>
  <si>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</si>
  <si>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</si>
  <si>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</si>
  <si>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</si>
  <si>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</si>
  <si>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</si>
  <si>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</si>
  <si>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</si>
  <si>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</si>
  <si>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</si>
  <si>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</si>
  <si>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</si>
  <si>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</si>
  <si>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</si>
  <si>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</si>
  <si>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</si>
  <si>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</si>
  <si>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</si>
  <si>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</si>
  <si>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</si>
  <si>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</si>
  <si>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</si>
  <si>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</si>
  <si>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</si>
  <si>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</si>
  <si>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</si>
  <si>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</si>
  <si>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</si>
  <si>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</si>
  <si>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</si>
  <si>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</si>
  <si>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</si>
  <si>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</si>
  <si>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</si>
  <si>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</si>
  <si>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</si>
  <si>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</si>
  <si>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</si>
  <si>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</si>
  <si>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</si>
  <si>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</si>
  <si>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</si>
  <si>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</si>
  <si>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</si>
  <si>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</si>
  <si>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</si>
  <si>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</si>
  <si>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</si>
  <si>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</si>
  <si>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</si>
  <si>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</si>
  <si>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</si>
  <si>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</si>
  <si>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</si>
  <si>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</si>
  <si>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</si>
  <si>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</si>
  <si>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</si>
  <si>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</si>
  <si>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</si>
  <si>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</si>
  <si>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</si>
  <si>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</si>
  <si>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</si>
  <si>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</si>
  <si>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</si>
  <si>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</si>
  <si>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</si>
  <si>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</si>
  <si>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</si>
  <si>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</si>
  <si>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</si>
  <si>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</si>
  <si>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</si>
  <si>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</si>
  <si>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</si>
  <si>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</si>
  <si>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</si>
  <si>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</si>
  <si>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</si>
  <si>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</si>
  <si>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</si>
  <si>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</si>
  <si>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</si>
  <si>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</si>
  <si>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</si>
  <si>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</si>
  <si>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</si>
  <si>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</si>
  <si>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</si>
  <si>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</si>
  <si>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</si>
  <si>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</si>
  <si>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</si>
  <si>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</si>
  <si>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</si>
  <si>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</si>
  <si>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</si>
  <si>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</si>
  <si>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</si>
  <si>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</si>
  <si>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</si>
  <si>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</si>
  <si>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</si>
  <si>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</si>
  <si>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</si>
  <si>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</si>
  <si>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</si>
  <si>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</si>
  <si>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</si>
  <si>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</si>
  <si>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</si>
  <si>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</si>
  <si>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</si>
  <si>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</si>
  <si>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</si>
  <si>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</si>
  <si>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</si>
  <si>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</si>
  <si>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</si>
  <si>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</si>
  <si>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</si>
  <si>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</si>
  <si>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</si>
  <si>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</si>
  <si>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</si>
  <si>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</si>
  <si>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</si>
  <si>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</si>
  <si>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</si>
  <si>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</si>
  <si>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</si>
  <si>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</si>
  <si>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</si>
  <si>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</si>
  <si>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</si>
  <si>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</si>
  <si>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</si>
  <si>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</si>
  <si>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</si>
  <si>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</si>
  <si>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</si>
  <si>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</si>
  <si>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</si>
  <si>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</si>
  <si>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</si>
  <si>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</si>
  <si>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</si>
  <si>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</si>
  <si>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</si>
  <si>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</si>
  <si>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</si>
  <si>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</si>
  <si>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</si>
  <si>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</si>
  <si>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</si>
  <si>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</si>
  <si>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</si>
  <si>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</si>
  <si>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</si>
  <si>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</si>
  <si>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</si>
  <si>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</si>
  <si>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</si>
  <si>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</si>
  <si>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</si>
  <si>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</si>
  <si>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</si>
  <si>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</si>
  <si>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</si>
  <si>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</si>
  <si>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</si>
  <si>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</si>
  <si>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</si>
  <si>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</si>
  <si>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</si>
  <si>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</si>
  <si>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</si>
  <si>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</si>
  <si>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</si>
  <si>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</si>
  <si>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</si>
  <si>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</si>
  <si>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</si>
  <si>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</si>
  <si>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</si>
  <si>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</si>
  <si>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</si>
  <si>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</si>
  <si>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</si>
  <si>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</si>
  <si>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</si>
  <si>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</si>
  <si>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</si>
  <si>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</si>
  <si>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</si>
  <si>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</si>
  <si>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</si>
  <si>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</si>
  <si>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</si>
  <si>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</si>
  <si>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</si>
  <si>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</si>
  <si>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</si>
  <si>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</si>
  <si>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</si>
  <si>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</si>
  <si>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</si>
  <si>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</si>
  <si>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</si>
  <si>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</si>
  <si>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</si>
  <si>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</si>
  <si>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</si>
  <si>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</si>
  <si>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</si>
  <si>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</si>
  <si>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</si>
  <si>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</si>
  <si>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</si>
  <si>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</si>
  <si>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</si>
  <si>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</si>
  <si>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</si>
  <si>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</si>
  <si>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</si>
  <si>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</si>
  <si>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</si>
  <si>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</si>
  <si>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</si>
  <si>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</si>
  <si>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</si>
  <si>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</si>
  <si>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</si>
  <si>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</si>
  <si>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</si>
  <si>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</si>
  <si>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</si>
  <si>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</si>
  <si>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</si>
  <si>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</si>
  <si>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</si>
  <si>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</si>
  <si>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</si>
  <si>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</si>
  <si>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</si>
  <si>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</si>
  <si>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</si>
  <si>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</si>
  <si>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</si>
  <si>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</si>
  <si>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</si>
  <si>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</si>
  <si>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</si>
  <si>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</si>
  <si>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</si>
  <si>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</si>
  <si>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</si>
  <si>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</si>
  <si>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</si>
  <si>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</si>
  <si>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</si>
  <si>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</si>
  <si>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</si>
  <si>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</si>
  <si>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</si>
  <si>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</si>
  <si>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</si>
  <si>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</si>
  <si>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</si>
  <si>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</si>
  <si>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</si>
  <si>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</si>
  <si>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</si>
  <si>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</si>
  <si>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</si>
  <si>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</si>
  <si>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</si>
  <si>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</si>
  <si>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</si>
  <si>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</si>
  <si>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</si>
  <si>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</si>
  <si>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</si>
  <si>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</si>
  <si>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</si>
  <si>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</si>
  <si>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</si>
  <si>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</si>
  <si>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</si>
  <si>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</si>
  <si>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</si>
  <si>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</si>
  <si>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</si>
  <si>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</si>
  <si>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</si>
  <si>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</si>
  <si>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</si>
  <si>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</si>
  <si>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</si>
  <si>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</si>
  <si>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</si>
  <si>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</si>
  <si>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</si>
  <si>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</si>
  <si>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</si>
  <si>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</si>
  <si>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</si>
  <si>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</si>
  <si>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</si>
  <si>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</si>
  <si>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</si>
  <si>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</si>
  <si>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</si>
  <si>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</si>
  <si>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</si>
  <si>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</si>
  <si>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</si>
  <si>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</si>
  <si>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</si>
  <si>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</si>
  <si>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</si>
  <si>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</si>
  <si>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</si>
  <si>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</si>
  <si>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</si>
  <si>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</si>
  <si>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</si>
  <si>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</si>
  <si>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</si>
  <si>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</si>
  <si>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</si>
  <si>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</si>
  <si>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</si>
  <si>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</si>
  <si>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</si>
  <si>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</si>
  <si>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</si>
  <si>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</si>
  <si>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</si>
  <si>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</si>
  <si>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</si>
  <si>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</si>
  <si>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</si>
  <si>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</si>
  <si>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</si>
  <si>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</si>
  <si>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</si>
  <si>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</si>
  <si>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</si>
  <si>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</si>
  <si>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</si>
  <si>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</si>
  <si>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</si>
  <si>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</si>
  <si>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</si>
  <si>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</si>
  <si>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</si>
  <si>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</si>
  <si>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</si>
  <si>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</si>
  <si>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</si>
  <si>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</si>
  <si>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</si>
  <si>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</si>
  <si>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</si>
  <si>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</si>
  <si>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</si>
  <si>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</si>
  <si>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</si>
  <si>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</si>
  <si>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</si>
  <si>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</si>
  <si>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</si>
  <si>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</si>
  <si>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</si>
  <si>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</si>
  <si>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</si>
  <si>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</si>
  <si>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</si>
  <si>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</si>
  <si>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</si>
  <si>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</si>
  <si>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</si>
  <si>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</si>
  <si>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</si>
  <si>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</si>
  <si>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</si>
  <si>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</si>
  <si>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</si>
  <si>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</si>
  <si>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</si>
  <si>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</si>
  <si>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</si>
  <si>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</si>
  <si>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</si>
  <si>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</si>
  <si>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</si>
  <si>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</si>
  <si>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</si>
  <si>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</si>
  <si>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</si>
  <si>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</si>
  <si>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</si>
  <si>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</si>
  <si>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</si>
  <si>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</si>
  <si>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</si>
  <si>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</si>
  <si>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</si>
  <si>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</si>
  <si>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</si>
  <si>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</si>
  <si>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</si>
  <si>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</si>
  <si>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</si>
  <si>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</si>
  <si>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</si>
  <si>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</si>
  <si>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</si>
  <si>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</si>
  <si>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</si>
  <si>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</si>
  <si>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</si>
  <si>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</si>
  <si>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</si>
  <si>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</si>
  <si>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</si>
  <si>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</si>
  <si>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</si>
  <si>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</si>
  <si>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</si>
  <si>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</si>
  <si>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</si>
  <si>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</si>
  <si>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</si>
  <si>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</si>
  <si>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</si>
  <si>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</si>
  <si>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</si>
  <si>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</si>
  <si>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</si>
  <si>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</si>
  <si>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</si>
  <si>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</si>
  <si>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</si>
  <si>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</si>
  <si>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</si>
  <si>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</si>
  <si>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</si>
  <si>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</si>
  <si>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</si>
  <si>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</si>
  <si>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</si>
  <si>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</si>
  <si>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</si>
  <si>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</si>
  <si>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</si>
  <si>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</si>
  <si>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</si>
  <si>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</si>
  <si>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</si>
  <si>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</si>
  <si>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</si>
  <si>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</si>
  <si>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</si>
  <si>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</si>
  <si>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</si>
  <si>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</si>
  <si>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</si>
  <si>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</si>
  <si>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</si>
  <si>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</si>
  <si>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</si>
  <si>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</si>
  <si>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</si>
  <si>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</si>
  <si>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</si>
  <si>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</si>
  <si>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</si>
  <si>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</si>
  <si>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</si>
  <si>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</si>
  <si>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</si>
  <si>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</si>
  <si>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</si>
  <si>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</si>
  <si>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</si>
  <si>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</si>
  <si>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</si>
  <si>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</si>
  <si>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</si>
  <si>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</si>
  <si>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</si>
  <si>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</si>
  <si>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</si>
  <si>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</si>
  <si>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</si>
  <si>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</si>
  <si>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</si>
  <si>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</si>
  <si>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</si>
  <si>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</si>
  <si>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</si>
  <si>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</si>
  <si>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</si>
  <si>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</si>
  <si>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</si>
  <si>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</si>
  <si>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</si>
  <si>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</si>
  <si>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</si>
  <si>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</si>
  <si>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</si>
  <si>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</si>
  <si>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</si>
  <si>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</si>
  <si>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</si>
  <si>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</si>
  <si>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</si>
  <si>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</si>
  <si>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</si>
  <si>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</si>
  <si>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</si>
  <si>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</si>
  <si>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</si>
  <si>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</si>
  <si>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</si>
  <si>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</si>
  <si>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</si>
  <si>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</si>
  <si>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</si>
  <si>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</si>
  <si>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</si>
  <si>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</si>
  <si>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</si>
  <si>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</si>
  <si>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</si>
  <si>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</si>
  <si>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</si>
  <si>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</si>
  <si>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</si>
  <si>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</si>
  <si>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</si>
  <si>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</si>
  <si>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</si>
  <si>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</si>
  <si>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</si>
  <si>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</si>
  <si>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</si>
  <si>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</si>
  <si>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</si>
  <si>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</si>
  <si>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</si>
  <si>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</si>
  <si>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</si>
  <si>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</si>
  <si>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</si>
  <si>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</si>
  <si>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</si>
  <si>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</si>
  <si>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</si>
  <si>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</si>
  <si>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</si>
  <si>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</si>
  <si>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</si>
  <si>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</si>
  <si>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</si>
  <si>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</si>
  <si>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</si>
  <si>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</si>
  <si>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</si>
  <si>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</si>
  <si>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</si>
  <si>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</si>
  <si>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</si>
  <si>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</si>
  <si>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</si>
  <si>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</si>
  <si>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</si>
  <si>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</si>
  <si>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</si>
  <si>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</si>
  <si>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</si>
  <si>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</si>
  <si>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</si>
  <si>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</si>
  <si>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</si>
  <si>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</si>
  <si>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</si>
  <si>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</si>
  <si>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</si>
  <si>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</si>
  <si>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</si>
  <si>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</si>
  <si>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</si>
  <si>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</si>
  <si>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</si>
  <si>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</si>
  <si>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</si>
  <si>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</si>
  <si>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</si>
  <si>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</si>
  <si>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</si>
  <si>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</si>
  <si>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</si>
  <si>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</si>
  <si>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</si>
  <si>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</si>
  <si>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</si>
  <si>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</si>
  <si>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</si>
  <si>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</si>
  <si>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</si>
  <si>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</si>
  <si>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</si>
  <si>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</si>
  <si>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</si>
  <si>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</si>
  <si>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</si>
  <si>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</si>
  <si>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</si>
  <si>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</si>
  <si>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</si>
  <si>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</si>
  <si>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</si>
  <si>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</si>
  <si>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</si>
  <si>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</si>
  <si>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</si>
  <si>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</si>
  <si>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</si>
  <si>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</si>
  <si>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</si>
  <si>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</si>
  <si>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</si>
  <si>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</si>
  <si>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</si>
  <si>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</si>
  <si>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</si>
  <si>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</si>
  <si>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</si>
  <si>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</si>
  <si>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</si>
  <si>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</si>
  <si>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</si>
  <si>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</si>
  <si>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</si>
  <si>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</si>
  <si>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</si>
  <si>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</si>
  <si>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</si>
  <si>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</si>
  <si>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</si>
  <si>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</si>
  <si>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</si>
  <si>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</si>
  <si>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</si>
  <si>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</si>
  <si>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</si>
  <si>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</si>
  <si>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</si>
  <si>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</si>
  <si>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</si>
  <si>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</si>
  <si>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</si>
  <si>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</si>
  <si>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</si>
  <si>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</si>
  <si>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</si>
  <si>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</si>
  <si>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</si>
  <si>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</si>
  <si>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</si>
  <si>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</si>
  <si>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</si>
  <si>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</si>
  <si>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</si>
  <si>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</si>
  <si>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</si>
  <si>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</si>
  <si>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</si>
  <si>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</si>
  <si>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</si>
  <si>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</si>
  <si>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</si>
  <si>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</si>
  <si>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</si>
  <si>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</si>
  <si>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</si>
  <si>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</si>
  <si>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</si>
  <si>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</si>
  <si>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</si>
  <si>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</si>
  <si>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</si>
  <si>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</si>
  <si>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</si>
  <si>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</si>
  <si>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</si>
  <si>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</si>
  <si>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</si>
  <si>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</si>
  <si>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</si>
  <si>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</si>
  <si>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</si>
  <si>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</si>
  <si>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</si>
  <si>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</si>
  <si>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</si>
  <si>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</si>
  <si>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</si>
  <si>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</si>
  <si>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</si>
  <si>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</si>
  <si>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</si>
  <si>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</si>
  <si>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</si>
  <si>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</si>
  <si>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</si>
  <si>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</si>
  <si>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</si>
  <si>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</si>
  <si>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</si>
  <si>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</si>
  <si>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</si>
  <si>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</si>
  <si>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</si>
  <si>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</si>
  <si>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</si>
  <si>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</si>
  <si>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</si>
  <si>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</si>
  <si>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</si>
  <si>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</si>
  <si>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</si>
  <si>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</si>
  <si>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</si>
  <si>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</si>
  <si>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</si>
  <si>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</si>
  <si>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</si>
  <si>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</si>
  <si>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</si>
  <si>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</si>
  <si>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</si>
  <si>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</si>
  <si>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</si>
  <si>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</si>
  <si>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</si>
  <si>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</si>
  <si>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</si>
  <si>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</si>
  <si>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</si>
  <si>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</si>
  <si>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</si>
  <si>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</si>
  <si>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</si>
  <si>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</si>
  <si>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</si>
  <si>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</si>
  <si>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</si>
  <si>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</si>
  <si>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</si>
  <si>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</si>
  <si>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</si>
  <si>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</si>
  <si>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</si>
  <si>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</si>
  <si>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</si>
  <si>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</si>
  <si>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</si>
  <si>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</si>
  <si>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</si>
  <si>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</si>
  <si>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</si>
  <si>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</si>
  <si>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</si>
  <si>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</si>
  <si>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</si>
  <si>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</si>
  <si>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</si>
  <si>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</si>
  <si>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</si>
  <si>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</si>
  <si>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</si>
  <si>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</si>
  <si>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</si>
  <si>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</si>
  <si>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</si>
  <si>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</si>
  <si>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</si>
  <si>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</si>
  <si>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</si>
  <si>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</si>
  <si>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</si>
  <si>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</si>
  <si>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</si>
  <si>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</si>
  <si>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</si>
  <si>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</si>
  <si>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</si>
  <si>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</si>
  <si>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</si>
  <si>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</si>
  <si>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</si>
  <si>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</si>
  <si>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</si>
  <si>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</si>
  <si>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</si>
  <si>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</si>
  <si>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</si>
  <si>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</si>
  <si>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</si>
  <si>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</si>
  <si>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</si>
  <si>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</si>
  <si>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</si>
  <si>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</si>
  <si>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</si>
  <si>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</si>
  <si>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</si>
  <si>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</si>
  <si>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</si>
  <si>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</si>
  <si>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</si>
  <si>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</si>
  <si>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</si>
  <si>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</si>
  <si>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</si>
  <si>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</si>
  <si>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</si>
  <si>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</si>
  <si>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</si>
  <si>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</si>
  <si>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</si>
  <si>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</si>
  <si>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</si>
  <si>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</si>
  <si>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</si>
  <si>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</si>
  <si>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</si>
  <si>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</si>
  <si>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</si>
  <si>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</si>
  <si>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</si>
  <si>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</si>
  <si>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</si>
  <si>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</si>
  <si>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</si>
  <si>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</si>
  <si>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</si>
  <si>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</si>
  <si>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</si>
  <si>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</si>
  <si>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</si>
  <si>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</si>
  <si>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</si>
  <si>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</si>
  <si>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</si>
  <si>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</si>
  <si>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</si>
  <si>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</si>
  <si>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</si>
  <si>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</si>
  <si>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</si>
  <si>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</si>
  <si>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</si>
  <si>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</si>
  <si>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</si>
  <si>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</si>
  <si>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</si>
  <si>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</si>
  <si>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</si>
  <si>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</si>
  <si>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</si>
  <si>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</si>
  <si>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</si>
  <si>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</si>
  <si>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</si>
  <si>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</si>
  <si>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</si>
  <si>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</si>
  <si>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</si>
  <si>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</si>
  <si>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</si>
  <si>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</si>
  <si>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</si>
  <si>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</si>
  <si>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</si>
  <si>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</si>
  <si>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</si>
  <si>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</si>
  <si>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</si>
  <si>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</si>
  <si>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</si>
  <si>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</si>
  <si>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</si>
  <si>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</si>
  <si>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</si>
  <si>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</si>
  <si>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</si>
  <si>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</si>
  <si>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</si>
  <si>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</si>
  <si>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</si>
  <si>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</si>
  <si>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</si>
  <si>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</si>
  <si>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</si>
  <si>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</si>
  <si>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</si>
  <si>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</si>
  <si>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</si>
  <si>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</si>
  <si>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</si>
  <si>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</si>
  <si>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</si>
  <si>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</si>
  <si>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</si>
  <si>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</si>
  <si>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</si>
  <si>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</si>
  <si>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</si>
  <si>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</si>
  <si>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</si>
  <si>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</si>
  <si>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</si>
  <si>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</si>
  <si>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</si>
  <si>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</si>
  <si>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</si>
  <si>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</si>
  <si>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</si>
  <si>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</si>
  <si>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</si>
  <si>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</si>
  <si>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</si>
  <si>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</si>
  <si>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</si>
  <si>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</si>
  <si>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</si>
  <si>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</si>
  <si>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</si>
  <si>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</si>
  <si>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</si>
  <si>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</si>
  <si>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</si>
  <si>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</si>
  <si>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</si>
  <si>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</si>
  <si>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</si>
  <si>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</si>
  <si>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</si>
  <si>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</si>
  <si>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</si>
  <si>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</si>
  <si>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</si>
  <si>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</si>
  <si>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</si>
  <si>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</si>
  <si>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</si>
  <si>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</si>
  <si>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</si>
  <si>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</si>
  <si>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</si>
  <si>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</si>
  <si>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</si>
  <si>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</si>
  <si>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</si>
  <si>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</si>
  <si>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</si>
  <si>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</si>
  <si>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</si>
  <si>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</si>
  <si>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</si>
  <si>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</si>
  <si>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</si>
  <si>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</si>
  <si>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</si>
  <si>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</si>
  <si>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</si>
  <si>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</si>
  <si>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</si>
  <si>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</si>
  <si>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</si>
  <si>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</si>
  <si>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</si>
  <si>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</si>
  <si>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</si>
  <si>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</si>
  <si>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</si>
  <si>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</si>
  <si>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</si>
  <si>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</si>
  <si>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</si>
  <si>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</si>
  <si>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</si>
  <si>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</si>
  <si>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</si>
  <si>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</si>
  <si>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</si>
  <si>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</si>
  <si>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</si>
  <si>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</si>
  <si>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</si>
  <si>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</si>
  <si>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</si>
  <si>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</si>
  <si>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</si>
  <si>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</si>
  <si>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</si>
  <si>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</si>
  <si>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</si>
  <si>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</si>
  <si>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</si>
  <si>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</si>
  <si>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</si>
  <si>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</si>
  <si>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</si>
  <si>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</si>
  <si>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</si>
  <si>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</si>
  <si>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</si>
  <si>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</si>
  <si>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</si>
  <si>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</si>
  <si>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</si>
  <si>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</si>
  <si>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</si>
  <si>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</si>
  <si>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</si>
  <si>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</si>
  <si>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</si>
  <si>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</si>
  <si>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</si>
  <si>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</si>
  <si>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</si>
  <si>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</si>
  <si>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</si>
  <si>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</si>
  <si>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</si>
  <si>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</si>
  <si>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</si>
  <si>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</si>
  <si>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</si>
  <si>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</si>
  <si>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</si>
  <si>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</si>
  <si>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</si>
  <si>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</si>
  <si>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</si>
  <si>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</si>
  <si>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</si>
  <si>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</si>
  <si>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</si>
  <si>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</si>
  <si>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</si>
  <si>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</si>
  <si>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</si>
  <si>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</si>
  <si>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</si>
  <si>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</si>
  <si>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</si>
  <si>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</si>
  <si>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</si>
  <si>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</si>
  <si>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</si>
  <si>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</si>
  <si>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</si>
  <si>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</si>
  <si>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</si>
  <si>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</si>
  <si>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</si>
  <si>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</si>
  <si>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</si>
  <si>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</si>
  <si>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</si>
  <si>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</si>
  <si>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</si>
  <si>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</si>
  <si>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</si>
  <si>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</si>
  <si>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</si>
  <si>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</si>
  <si>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</si>
  <si>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</si>
  <si>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</si>
  <si>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</si>
  <si>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</si>
  <si>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</si>
  <si>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</si>
  <si>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</si>
  <si>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</si>
  <si>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</si>
  <si>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</si>
  <si>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</si>
  <si>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</si>
  <si>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</si>
  <si>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</si>
  <si>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</si>
  <si>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</si>
  <si>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</si>
  <si>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</si>
  <si>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</si>
  <si>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</si>
  <si>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</si>
  <si>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</si>
  <si>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</si>
  <si>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</si>
  <si>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</si>
  <si>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</si>
  <si>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</si>
  <si>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</si>
  <si>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</si>
  <si>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</si>
  <si>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</si>
  <si>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</si>
  <si>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</si>
  <si>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</si>
  <si>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</si>
  <si>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</si>
  <si>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</si>
  <si>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</si>
  <si>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</si>
  <si>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</si>
  <si>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</si>
  <si>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</si>
  <si>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</si>
  <si>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</si>
  <si>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</si>
  <si>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</si>
  <si>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</si>
  <si>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</si>
  <si>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</si>
  <si>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</si>
  <si>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</si>
  <si>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</si>
  <si>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</si>
  <si>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</si>
  <si>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</si>
  <si>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</si>
  <si>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</si>
  <si>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</si>
  <si>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</si>
  <si>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</si>
  <si>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</si>
  <si>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</si>
  <si>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</si>
  <si>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</si>
  <si>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</si>
  <si>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</si>
  <si>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</si>
  <si>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</si>
  <si>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</si>
  <si>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</si>
  <si>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</si>
  <si>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</si>
  <si>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</si>
  <si>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</si>
  <si>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</si>
  <si>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</si>
  <si>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</si>
  <si>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</si>
  <si>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</si>
  <si>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</si>
  <si>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</si>
  <si>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</si>
  <si>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</si>
  <si>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</si>
  <si>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</si>
  <si>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</si>
  <si>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</si>
  <si>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</si>
  <si>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</si>
  <si>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</si>
  <si>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</si>
  <si>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</si>
  <si>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</si>
  <si>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</si>
  <si>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</si>
  <si>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</si>
  <si>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</si>
  <si>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</si>
  <si>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</si>
  <si>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</si>
  <si>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</si>
  <si>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</si>
  <si>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</si>
  <si>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</si>
  <si>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</si>
  <si>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</si>
  <si>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</si>
  <si>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</si>
  <si>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</si>
  <si>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</si>
  <si>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</si>
  <si>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</si>
  <si>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</si>
  <si>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</si>
  <si>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</si>
  <si>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</si>
  <si>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</si>
  <si>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</si>
  <si>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</si>
  <si>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</si>
  <si>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</si>
  <si>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</si>
  <si>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</si>
  <si>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</si>
  <si>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</si>
  <si>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</si>
  <si>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</si>
  <si>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</si>
  <si>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</si>
  <si>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</si>
  <si>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</si>
  <si>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</si>
  <si>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</si>
  <si>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</si>
  <si>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</si>
  <si>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</si>
  <si>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</si>
  <si>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</si>
  <si>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</si>
  <si>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</si>
  <si>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</si>
  <si>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</si>
  <si>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</si>
  <si>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</si>
  <si>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</si>
  <si>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</si>
  <si>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</si>
  <si>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</si>
  <si>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</si>
  <si>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</si>
  <si>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</si>
  <si>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</si>
  <si>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</si>
  <si>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</si>
  <si>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</si>
  <si>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</si>
  <si>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</si>
  <si>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</si>
  <si>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</si>
  <si>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</si>
  <si>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</si>
  <si>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</si>
  <si>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</si>
  <si>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</si>
  <si>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</si>
  <si>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</si>
  <si>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</si>
  <si>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</si>
  <si>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</si>
  <si>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</si>
  <si>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</si>
  <si>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</si>
  <si>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</si>
  <si>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</si>
  <si>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</si>
  <si>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</si>
  <si>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</si>
  <si>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</si>
  <si>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</si>
  <si>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</si>
  <si>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</si>
  <si>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</si>
  <si>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</si>
  <si>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</si>
  <si>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</si>
  <si>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</si>
  <si>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</si>
  <si>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</si>
  <si>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</si>
  <si>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</si>
  <si>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</si>
  <si>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</si>
  <si>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</si>
  <si>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</si>
  <si>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</si>
  <si>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</si>
  <si>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</si>
  <si>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</si>
  <si>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</si>
  <si>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</si>
  <si>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</si>
  <si>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</si>
  <si>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</si>
  <si>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</si>
  <si>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</si>
  <si>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</si>
  <si>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</si>
  <si>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</si>
  <si>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</si>
  <si>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</si>
  <si>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</si>
  <si>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</si>
  <si>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</si>
  <si>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</si>
  <si>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</si>
  <si>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</si>
  <si>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</si>
  <si>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</si>
  <si>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</si>
  <si>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</si>
  <si>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</si>
  <si>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</si>
  <si>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</si>
  <si>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</si>
  <si>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</si>
  <si>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</si>
  <si>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</si>
  <si>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</si>
  <si>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</si>
  <si>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</si>
  <si>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</si>
  <si>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</si>
  <si>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</si>
  <si>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</si>
  <si>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</si>
  <si>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</si>
  <si>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</si>
  <si>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</si>
  <si>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</si>
  <si>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</si>
  <si>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</si>
  <si>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</si>
  <si>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</si>
  <si>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</si>
  <si>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</si>
  <si>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</si>
  <si>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</si>
  <si>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</si>
  <si>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</si>
  <si>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</si>
  <si>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</si>
  <si>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</si>
  <si>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</si>
  <si>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</si>
  <si>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</si>
  <si>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</si>
  <si>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</si>
  <si>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</si>
  <si>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</si>
  <si>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</si>
  <si>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</si>
  <si>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</si>
  <si>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</si>
  <si>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</si>
  <si>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</si>
  <si>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</si>
  <si>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</si>
  <si>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</si>
  <si>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</si>
  <si>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</si>
  <si>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</si>
  <si>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</si>
  <si>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</si>
  <si>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</si>
  <si>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</si>
  <si>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</si>
  <si>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</si>
  <si>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</si>
  <si>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</si>
  <si>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</si>
  <si>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</si>
  <si>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</si>
  <si>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</si>
  <si>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</si>
  <si>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</si>
  <si>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</si>
  <si>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</si>
  <si>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</si>
  <si>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</si>
  <si>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</si>
  <si>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</si>
  <si>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</si>
  <si>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</si>
  <si>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</si>
  <si>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</si>
  <si>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</si>
  <si>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</si>
  <si>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</si>
  <si>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</si>
  <si>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</si>
  <si>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</si>
  <si>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</si>
  <si>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</si>
  <si>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</si>
  <si>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</si>
  <si>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</si>
  <si>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</si>
  <si>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</si>
  <si>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</si>
  <si>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</si>
  <si>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</si>
  <si>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</si>
  <si>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</si>
  <si>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</si>
  <si>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</si>
  <si>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</si>
  <si>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</si>
  <si>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</si>
  <si>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</si>
  <si>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</si>
  <si>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</si>
  <si>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</si>
  <si>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</si>
  <si>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</si>
  <si>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</si>
  <si>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</si>
  <si>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</si>
  <si>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</si>
  <si>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</si>
  <si>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</si>
  <si>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</si>
  <si>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</si>
  <si>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</si>
  <si>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</si>
  <si>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</si>
  <si>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</si>
  <si>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</si>
  <si>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</si>
  <si>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</si>
  <si>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</si>
  <si>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</si>
  <si>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</si>
  <si>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</si>
  <si>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</si>
  <si>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</si>
  <si>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</si>
  <si>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</si>
  <si>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</si>
  <si>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</si>
  <si>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</si>
  <si>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</si>
  <si>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</si>
  <si>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</si>
  <si>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</si>
  <si>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</si>
  <si>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</si>
  <si>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</si>
  <si>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</si>
  <si>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</si>
  <si>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</si>
  <si>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</si>
  <si>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</si>
  <si>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</si>
  <si>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</si>
  <si>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</si>
  <si>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</si>
  <si>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</si>
  <si>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</si>
  <si>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</si>
  <si>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</si>
  <si>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</si>
  <si>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</si>
  <si>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</si>
  <si>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</si>
  <si>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</si>
  <si>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</si>
  <si>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</si>
  <si>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</si>
  <si>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</si>
  <si>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</si>
  <si>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</si>
  <si>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</si>
  <si>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</si>
  <si>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</si>
  <si>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</si>
  <si>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</si>
  <si>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</si>
  <si>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</si>
  <si>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</si>
  <si>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</si>
  <si>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</si>
  <si>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</si>
  <si>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</si>
  <si>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</si>
  <si>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</si>
  <si>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</si>
  <si>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</si>
  <si>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</si>
  <si>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</si>
  <si>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</si>
  <si>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</si>
  <si>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</si>
  <si>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</si>
  <si>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</si>
  <si>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</si>
  <si>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</si>
  <si>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</si>
  <si>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</si>
  <si>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</si>
  <si>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</si>
  <si>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</si>
  <si>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</si>
  <si>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</si>
  <si>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</si>
  <si>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</si>
  <si>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</si>
  <si>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</si>
  <si>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</si>
  <si>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</si>
  <si>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</si>
  <si>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</si>
  <si>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</si>
  <si>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</si>
  <si>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</si>
  <si>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</si>
  <si>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</si>
  <si>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</si>
  <si>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</si>
  <si>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</si>
  <si>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</si>
  <si>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</si>
  <si>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</si>
  <si>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</si>
  <si>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</si>
  <si>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</si>
  <si>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</si>
  <si>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</si>
  <si>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</si>
  <si>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</si>
  <si>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</si>
  <si>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</si>
  <si>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</si>
  <si>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</si>
  <si>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</si>
  <si>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</si>
  <si>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</si>
  <si>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</si>
  <si>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</si>
  <si>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</si>
  <si>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</si>
  <si>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</si>
  <si>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</si>
  <si>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</si>
  <si>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</si>
  <si>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</si>
  <si>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</si>
  <si>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</si>
  <si>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</si>
  <si>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</si>
  <si>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</si>
  <si>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</si>
  <si>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</si>
  <si>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</si>
  <si>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</si>
  <si>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</si>
  <si>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</si>
  <si>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</si>
  <si>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</si>
  <si>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</si>
  <si>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</si>
  <si>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</si>
  <si>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</si>
  <si>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</si>
  <si>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</si>
  <si>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</si>
  <si>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</si>
  <si>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</si>
  <si>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</si>
  <si>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</si>
  <si>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</si>
  <si>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</si>
  <si>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</si>
  <si>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</si>
  <si>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</si>
  <si>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</si>
  <si>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</si>
  <si>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</si>
  <si>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</si>
  <si>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</si>
  <si>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</si>
  <si>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</si>
  <si>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</si>
  <si>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</si>
  <si>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</si>
  <si>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</si>
  <si>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</si>
  <si>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</si>
  <si>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</si>
  <si>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</si>
  <si>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</si>
  <si>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</si>
  <si>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</si>
  <si>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</si>
  <si>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</si>
  <si>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</si>
  <si>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</si>
  <si>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</si>
  <si>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</si>
  <si>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</si>
  <si>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</si>
  <si>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</si>
  <si>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</si>
  <si>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</si>
  <si>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</si>
  <si>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</si>
  <si>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</si>
  <si>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</si>
  <si>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</si>
  <si>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</si>
  <si>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</si>
  <si>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</si>
  <si>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</si>
  <si>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</si>
  <si>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</si>
  <si>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</si>
  <si>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</si>
  <si>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</si>
  <si>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</si>
  <si>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</si>
  <si>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</si>
  <si>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</si>
  <si>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</si>
  <si>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</si>
  <si>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</si>
  <si>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</si>
  <si>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</si>
  <si>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</si>
  <si>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</si>
  <si>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</si>
  <si>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</si>
  <si>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</si>
  <si>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</si>
  <si>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</si>
  <si>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</si>
  <si>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</si>
  <si>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</si>
  <si>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</si>
  <si>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</si>
  <si>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</si>
  <si>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</si>
  <si>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</si>
  <si>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</si>
  <si>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</si>
  <si>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</si>
  <si>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</si>
  <si>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</si>
  <si>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</si>
  <si>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</si>
  <si>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</si>
  <si>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</si>
  <si>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</si>
  <si>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</si>
  <si>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</si>
  <si>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</si>
  <si>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</si>
  <si>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</si>
  <si>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</si>
  <si>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</si>
  <si>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</si>
  <si>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</si>
  <si>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</si>
  <si>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</si>
  <si>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</si>
  <si>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</si>
  <si>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</si>
  <si>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</si>
  <si>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</si>
  <si>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</si>
  <si>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</si>
  <si>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</si>
  <si>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</si>
  <si>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</si>
  <si>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</si>
  <si>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</si>
  <si>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</si>
  <si>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</si>
  <si>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</si>
  <si>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</si>
  <si>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</si>
  <si>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</si>
  <si>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</si>
  <si>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</si>
  <si>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</si>
  <si>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</si>
  <si>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</si>
  <si>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</si>
  <si>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</si>
  <si>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</si>
  <si>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</si>
  <si>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</si>
  <si>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</si>
  <si>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</si>
  <si>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</si>
  <si>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</si>
  <si>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</si>
  <si>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</si>
  <si>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</si>
  <si>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</si>
  <si>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</si>
  <si>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</si>
  <si>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</si>
  <si>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</si>
  <si>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</si>
  <si>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</si>
  <si>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</si>
  <si>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</si>
  <si>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</si>
  <si>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</si>
  <si>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</si>
  <si>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</si>
  <si>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</si>
  <si>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</si>
  <si>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</si>
  <si>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</si>
  <si>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</si>
  <si>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</si>
  <si>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</si>
  <si>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</si>
  <si>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</si>
  <si>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</si>
  <si>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</si>
  <si>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</si>
  <si>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</si>
  <si>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</si>
  <si>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</si>
  <si>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</si>
  <si>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</si>
  <si>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</si>
  <si>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</si>
  <si>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</si>
  <si>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</si>
  <si>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</si>
  <si>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</si>
  <si>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</si>
  <si>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</si>
  <si>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</si>
  <si>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</si>
  <si>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</si>
  <si>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</si>
  <si>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</si>
  <si>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</si>
  <si>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</si>
  <si>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</si>
  <si>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</si>
  <si>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</si>
  <si>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</si>
  <si>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</si>
  <si>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</si>
  <si>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</si>
  <si>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</si>
  <si>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</si>
  <si>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</si>
  <si>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</si>
  <si>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</si>
  <si>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</si>
  <si>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</si>
  <si>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</si>
  <si>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</si>
  <si>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</si>
  <si>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</si>
  <si>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</si>
  <si>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</si>
  <si>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</si>
  <si>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</si>
  <si>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</si>
  <si>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</si>
  <si>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</si>
  <si>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</si>
  <si>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</si>
  <si>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</si>
  <si>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</si>
  <si>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</si>
  <si>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</si>
  <si>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</si>
  <si>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</si>
  <si>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</si>
  <si>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</si>
  <si>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</si>
  <si>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</si>
  <si>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</si>
  <si>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</si>
  <si>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</si>
  <si>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</si>
  <si>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</si>
  <si>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</si>
  <si>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</si>
  <si>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</si>
  <si>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</si>
  <si>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</si>
  <si>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</si>
  <si>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</si>
  <si>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</si>
  <si>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</si>
  <si>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</si>
  <si>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</si>
  <si>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</si>
  <si>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</si>
  <si>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</si>
  <si>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</si>
  <si>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</si>
  <si>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</si>
  <si>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</si>
  <si>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</si>
  <si>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</si>
  <si>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</si>
  <si>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</si>
  <si>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</si>
  <si>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</si>
  <si>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</si>
  <si>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</si>
  <si>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</si>
  <si>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</si>
  <si>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</si>
  <si>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</si>
  <si>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</si>
  <si>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</si>
  <si>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</si>
  <si>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</si>
  <si>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</si>
  <si>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</si>
  <si>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</si>
  <si>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</si>
  <si>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</si>
  <si>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</si>
  <si>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</si>
  <si>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</si>
  <si>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</si>
  <si>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</si>
  <si>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</si>
  <si>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</si>
  <si>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</si>
  <si>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</si>
  <si>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</si>
  <si>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</si>
  <si>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</si>
  <si>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</si>
  <si>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</si>
  <si>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</si>
  <si>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</si>
  <si>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</si>
  <si>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</si>
  <si>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</si>
  <si>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</si>
  <si>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</si>
  <si>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</si>
  <si>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</si>
  <si>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</si>
  <si>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</si>
  <si>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</si>
  <si>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</si>
  <si>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</si>
  <si>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</si>
  <si>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</si>
  <si>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</si>
  <si>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</si>
  <si>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</si>
  <si>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</si>
  <si>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</si>
  <si>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</si>
  <si>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</si>
  <si>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</si>
  <si>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</si>
  <si>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</si>
  <si>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</si>
  <si>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</si>
  <si>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</si>
  <si>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</si>
  <si>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</si>
  <si>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</si>
  <si>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</si>
  <si>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</si>
  <si>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</si>
  <si>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</si>
  <si>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</si>
  <si>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</si>
  <si>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</si>
  <si>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</si>
  <si>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</si>
  <si>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</si>
  <si>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</si>
  <si>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</si>
  <si>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</si>
  <si>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</si>
  <si>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</si>
  <si>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</si>
  <si>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</si>
  <si>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</si>
  <si>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</si>
  <si>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</si>
  <si>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</si>
  <si>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</si>
  <si>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</si>
  <si>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</si>
  <si>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</si>
  <si>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</si>
  <si>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</si>
  <si>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</si>
  <si>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</si>
  <si>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</si>
  <si>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</si>
  <si>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</si>
  <si>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</si>
  <si>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</si>
  <si>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</si>
  <si>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</si>
  <si>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</si>
  <si>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</si>
  <si>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</si>
  <si>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</si>
  <si>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</si>
  <si>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</si>
  <si>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</si>
  <si>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</si>
  <si>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</si>
  <si>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</si>
  <si>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</si>
  <si>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</si>
  <si>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</si>
  <si>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</si>
  <si>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</si>
  <si>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</si>
  <si>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</si>
  <si>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</si>
  <si>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</si>
  <si>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</si>
  <si>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</si>
  <si>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</si>
  <si>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</si>
  <si>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</si>
  <si>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</si>
  <si>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</si>
  <si>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</si>
  <si>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</si>
  <si>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</si>
  <si>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</si>
  <si>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</si>
  <si>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</si>
  <si>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</si>
  <si>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</si>
  <si>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</si>
  <si>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</si>
  <si>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</si>
  <si>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</si>
  <si>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</si>
  <si>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</si>
  <si>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</si>
  <si>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</si>
  <si>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</si>
  <si>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</si>
  <si>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</si>
  <si>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</si>
  <si>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</si>
  <si>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</si>
  <si>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</si>
  <si>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</si>
  <si>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</si>
  <si>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</si>
  <si>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</si>
  <si>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</si>
  <si>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</si>
  <si>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</si>
  <si>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</si>
  <si>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</si>
  <si>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</si>
  <si>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</si>
  <si>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</si>
  <si>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</si>
  <si>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</si>
  <si>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</si>
  <si>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</si>
  <si>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</si>
  <si>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</si>
  <si>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</si>
  <si>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</si>
  <si>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</si>
  <si>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</si>
  <si>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</si>
  <si>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</si>
  <si>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</si>
  <si>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</si>
  <si>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</si>
  <si>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</si>
  <si>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</si>
  <si>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</si>
  <si>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</si>
  <si>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</si>
  <si>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</si>
  <si>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</si>
  <si>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</si>
  <si>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</si>
  <si>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</si>
  <si>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</si>
  <si>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</si>
  <si>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</si>
  <si>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</si>
  <si>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</si>
  <si>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</si>
  <si>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</si>
  <si>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</si>
  <si>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</si>
  <si>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</si>
  <si>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</si>
  <si>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</si>
  <si>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</si>
  <si>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</si>
  <si>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</si>
  <si>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</si>
  <si>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</si>
  <si>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</si>
  <si>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</si>
  <si>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</si>
  <si>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</si>
  <si>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</si>
  <si>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</si>
  <si>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</si>
  <si>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</si>
  <si>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</si>
  <si>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</si>
  <si>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</si>
  <si>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</si>
  <si>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</si>
  <si>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</si>
  <si>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</si>
  <si>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</si>
  <si>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</si>
  <si>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</si>
  <si>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</si>
  <si>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</si>
  <si>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</si>
  <si>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</si>
  <si>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</si>
  <si>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</si>
  <si>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</si>
  <si>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</si>
  <si>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</si>
  <si>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</si>
  <si>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</si>
  <si>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</si>
  <si>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</si>
  <si>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</si>
  <si>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</si>
  <si>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</si>
  <si>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</si>
  <si>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</si>
  <si>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</si>
  <si>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</si>
  <si>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</si>
  <si>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</si>
  <si>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</si>
  <si>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</si>
  <si>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</si>
  <si>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</si>
  <si>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</si>
  <si>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</si>
  <si>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</si>
  <si>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</si>
  <si>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</si>
  <si>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</si>
  <si>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</si>
  <si>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</si>
  <si>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</si>
  <si>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</si>
  <si>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</si>
  <si>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</si>
  <si>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</si>
  <si>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</si>
  <si>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</si>
  <si>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</si>
  <si>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</si>
  <si>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</si>
  <si>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</si>
  <si>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</si>
  <si>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</si>
  <si>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</si>
  <si>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</si>
  <si>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</si>
  <si>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</si>
  <si>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</si>
  <si>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</si>
  <si>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</si>
  <si>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</si>
  <si>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</si>
  <si>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</si>
  <si>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</si>
  <si>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</si>
  <si>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</si>
  <si>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</si>
  <si>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</si>
  <si>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</si>
  <si>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</si>
  <si>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</si>
  <si>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</si>
  <si>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</si>
  <si>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</si>
  <si>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</si>
  <si>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</si>
  <si>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</si>
  <si>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</si>
  <si>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</si>
  <si>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</si>
  <si>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</si>
  <si>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</si>
  <si>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</si>
  <si>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</si>
  <si>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</si>
  <si>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</si>
  <si>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</si>
  <si>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</si>
  <si>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</si>
  <si>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</si>
  <si>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</si>
  <si>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</si>
  <si>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</si>
  <si>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</si>
  <si>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</si>
  <si>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</si>
  <si>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</si>
  <si>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</si>
  <si>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</si>
  <si>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</si>
  <si>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</si>
  <si>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</si>
  <si>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</si>
  <si>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</si>
  <si>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</si>
  <si>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</si>
  <si>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</si>
  <si>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</si>
  <si>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</si>
  <si>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</si>
  <si>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</si>
  <si>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</si>
  <si>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</si>
  <si>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</si>
  <si>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</si>
  <si>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</si>
  <si>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</si>
  <si>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</si>
  <si>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</si>
  <si>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</si>
  <si>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</si>
  <si>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</si>
  <si>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</si>
  <si>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</si>
  <si>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</si>
  <si>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</si>
  <si>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</si>
  <si>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</si>
  <si>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</si>
  <si>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</si>
  <si>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</si>
  <si>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</si>
  <si>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</si>
  <si>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</si>
  <si>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</si>
  <si>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</si>
  <si>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</si>
  <si>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</si>
  <si>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</si>
  <si>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</si>
  <si>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</si>
  <si>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</si>
  <si>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</si>
  <si>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</si>
  <si>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</si>
  <si>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</si>
  <si>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</si>
  <si>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</si>
  <si>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</si>
  <si>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</si>
  <si>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</si>
  <si>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</si>
  <si>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</si>
  <si>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</si>
  <si>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</si>
  <si>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</si>
  <si>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</si>
  <si>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</si>
  <si>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</si>
  <si>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</si>
  <si>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</si>
  <si>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</si>
  <si>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</si>
  <si>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</si>
  <si>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</si>
  <si>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</si>
  <si>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</si>
  <si>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</si>
  <si>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</si>
  <si>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</si>
  <si>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</si>
  <si>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</si>
  <si>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</si>
  <si>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</si>
  <si>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</si>
  <si>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</si>
  <si>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</si>
  <si>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</si>
  <si>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</si>
  <si>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</si>
  <si>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</si>
  <si>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</si>
  <si>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</si>
  <si>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</si>
  <si>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</si>
  <si>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</si>
  <si>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</si>
  <si>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</si>
  <si>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</si>
  <si>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</si>
  <si>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</si>
  <si>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</si>
  <si>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</si>
  <si>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</si>
  <si>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</si>
  <si>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</si>
  <si>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</si>
  <si>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</si>
  <si>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</si>
  <si>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</si>
  <si>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</si>
  <si>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</si>
  <si>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</si>
  <si>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</si>
  <si>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</si>
  <si>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</si>
  <si>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</si>
  <si>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</si>
  <si>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</si>
  <si>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</si>
  <si>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</si>
  <si>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</si>
  <si>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</si>
  <si>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</si>
  <si>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</si>
  <si>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</si>
  <si>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</si>
  <si>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</si>
  <si>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</si>
  <si>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</si>
  <si>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</si>
  <si>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</si>
  <si>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</si>
  <si>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</si>
  <si>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</si>
  <si>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</si>
  <si>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</si>
  <si>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</si>
  <si>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</si>
  <si>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</si>
  <si>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</si>
  <si>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</si>
  <si>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</si>
  <si>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</si>
  <si>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</si>
  <si>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</si>
  <si>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</si>
  <si>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</si>
  <si>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</si>
  <si>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</si>
  <si>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</si>
  <si>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</si>
  <si>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</si>
  <si>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</si>
  <si>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</si>
  <si>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</si>
  <si>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</si>
  <si>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</si>
  <si>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</si>
  <si>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</si>
  <si>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</si>
  <si>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</si>
  <si>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</si>
  <si>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</si>
  <si>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</si>
  <si>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</si>
  <si>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</si>
  <si>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</si>
  <si>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</si>
  <si>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</si>
  <si>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</si>
  <si>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</si>
  <si>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</si>
  <si>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</si>
  <si>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</si>
  <si>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</si>
  <si>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</si>
  <si>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</si>
  <si>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</si>
  <si>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</si>
  <si>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</si>
  <si>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</si>
  <si>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</si>
  <si>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</si>
  <si>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</si>
  <si>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</si>
  <si>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</si>
  <si>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</si>
  <si>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</si>
  <si>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</si>
  <si>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</si>
  <si>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</si>
  <si>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</si>
  <si>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</si>
  <si>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</si>
  <si>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</si>
  <si>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</si>
  <si>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</si>
  <si>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</si>
  <si>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</si>
  <si>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</si>
  <si>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</si>
  <si>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</si>
  <si>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</si>
  <si>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</si>
  <si>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</si>
  <si>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</si>
  <si>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</si>
  <si>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</si>
  <si>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</si>
  <si>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</si>
  <si>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</si>
  <si>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</si>
  <si>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</si>
  <si>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</si>
  <si>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</si>
  <si>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</si>
  <si>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</si>
  <si>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</si>
  <si>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</si>
  <si>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</si>
  <si>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</si>
  <si>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</si>
  <si>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</si>
  <si>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</si>
  <si>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</si>
  <si>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</si>
  <si>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</si>
  <si>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</si>
  <si>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</si>
  <si>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</si>
  <si>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</si>
  <si>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</si>
  <si>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</si>
  <si>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</si>
  <si>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</si>
  <si>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</si>
  <si>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</si>
  <si>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</si>
  <si>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</si>
  <si>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</si>
  <si>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</si>
  <si>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</si>
  <si>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</si>
  <si>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</si>
  <si>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</si>
  <si>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</si>
  <si>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</si>
  <si>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</si>
  <si>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</si>
  <si>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</si>
  <si>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</si>
  <si>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</si>
  <si>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</si>
  <si>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</si>
  <si>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</si>
  <si>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</si>
  <si>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</si>
  <si>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</si>
  <si>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</si>
  <si>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</si>
  <si>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</si>
  <si>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</si>
  <si>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</si>
  <si>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</si>
  <si>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</si>
  <si>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</si>
  <si>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</si>
  <si>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</si>
  <si>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</si>
  <si>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</si>
  <si>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</si>
  <si>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</si>
  <si>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</si>
  <si>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</si>
  <si>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</si>
  <si>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</si>
  <si>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</si>
  <si>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</si>
  <si>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</si>
  <si>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</si>
  <si>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</si>
  <si>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</si>
  <si>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</si>
  <si>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</si>
  <si>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</si>
  <si>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</si>
  <si>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</si>
  <si>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</si>
  <si>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</si>
  <si>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</si>
  <si>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</si>
  <si>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</si>
  <si>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</si>
  <si>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</si>
  <si>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</si>
  <si>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</si>
  <si>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</si>
  <si>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</si>
  <si>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</si>
  <si>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</si>
  <si>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</si>
  <si>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</si>
  <si>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</si>
  <si>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</si>
  <si>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</si>
  <si>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</si>
  <si>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</si>
  <si>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</si>
  <si>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</si>
  <si>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</si>
  <si>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</si>
  <si>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</si>
  <si>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</si>
  <si>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</si>
  <si>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</si>
  <si>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</si>
  <si>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</si>
  <si>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</si>
  <si>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</si>
  <si>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</si>
  <si>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</si>
  <si>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</si>
  <si>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</si>
  <si>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</si>
  <si>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</si>
  <si>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</si>
  <si>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</si>
  <si>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</si>
  <si>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</si>
  <si>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</si>
  <si>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</si>
  <si>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</si>
  <si>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</si>
  <si>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</si>
  <si>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</si>
  <si>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</si>
  <si>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</si>
  <si>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</si>
  <si>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</si>
  <si>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</si>
  <si>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</si>
  <si>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</si>
  <si>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</si>
  <si>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</si>
  <si>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</si>
  <si>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</si>
  <si>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</si>
  <si>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</si>
  <si>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</si>
  <si>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</si>
  <si>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</si>
  <si>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</si>
  <si>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</si>
  <si>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</si>
  <si>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</si>
  <si>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</si>
  <si>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</si>
  <si>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</si>
  <si>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</si>
  <si>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</si>
  <si>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</si>
  <si>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</si>
  <si>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</si>
  <si>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</si>
  <si>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</si>
  <si>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</si>
  <si>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</si>
  <si>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</si>
  <si>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</si>
  <si>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</si>
  <si>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</si>
  <si>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</si>
  <si>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</si>
  <si>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</si>
  <si>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</si>
  <si>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</si>
  <si>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</si>
  <si>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</si>
  <si>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</si>
  <si>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</si>
  <si>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</si>
  <si>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</si>
  <si>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</si>
  <si>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</si>
  <si>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</si>
  <si>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</si>
  <si>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</si>
  <si>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</si>
  <si>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</si>
  <si>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</si>
  <si>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</si>
  <si>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</si>
  <si>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</si>
  <si>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</si>
  <si>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</si>
  <si>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</si>
  <si>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</si>
  <si>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</si>
  <si>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</si>
  <si>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</si>
  <si>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</si>
  <si>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</si>
  <si>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</si>
  <si>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</si>
  <si>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</si>
  <si>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</si>
  <si>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</si>
  <si>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</si>
  <si>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</si>
  <si>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</si>
  <si>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</si>
  <si>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</si>
  <si>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</si>
  <si>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</si>
  <si>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</si>
  <si>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</si>
  <si>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</si>
  <si>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</si>
  <si>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</si>
  <si>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</si>
  <si>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</si>
  <si>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</si>
  <si>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</si>
  <si>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</si>
  <si>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</si>
  <si>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</si>
  <si>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</si>
  <si>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</si>
  <si>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</si>
  <si>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</si>
  <si>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</si>
  <si>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</si>
  <si>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</si>
  <si>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</si>
  <si>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</si>
  <si>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</si>
  <si>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</si>
  <si>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</si>
  <si>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</si>
  <si>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</si>
  <si>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</si>
  <si>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</si>
  <si>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</si>
  <si>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</si>
  <si>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</si>
  <si>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</si>
  <si>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</si>
  <si>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</si>
  <si>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</si>
  <si>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</si>
  <si>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</si>
  <si>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</si>
  <si>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</si>
  <si>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</si>
  <si>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</si>
  <si>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</si>
  <si>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</si>
  <si>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</si>
  <si>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</si>
  <si>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</si>
  <si>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</si>
  <si>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</si>
  <si>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</si>
  <si>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</si>
  <si>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</si>
  <si>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</si>
  <si>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</si>
  <si>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</si>
  <si>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</si>
  <si>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</si>
  <si>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</si>
  <si>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</si>
  <si>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</si>
  <si>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</si>
  <si>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</si>
  <si>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</si>
  <si>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</si>
  <si>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</si>
  <si>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</si>
  <si>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</si>
  <si>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</si>
  <si>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</si>
  <si>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</si>
  <si>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</si>
  <si>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</si>
  <si>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</si>
  <si>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</si>
  <si>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</si>
  <si>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</si>
  <si>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</si>
  <si>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</si>
  <si>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</si>
  <si>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</si>
  <si>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</si>
  <si>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</si>
  <si>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</si>
  <si>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</si>
  <si>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</si>
  <si>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</si>
  <si>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</si>
  <si>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</si>
  <si>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</si>
  <si>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</si>
  <si>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</si>
  <si>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</si>
  <si>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</si>
  <si>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</si>
  <si>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</si>
  <si>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</si>
  <si>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</si>
  <si>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</si>
  <si>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</si>
  <si>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</si>
  <si>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</si>
  <si>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</si>
  <si>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</si>
  <si>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</si>
  <si>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</si>
  <si>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</si>
  <si>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</si>
  <si>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</si>
  <si>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</si>
  <si>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</si>
  <si>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</si>
  <si>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</si>
  <si>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</si>
  <si>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</si>
  <si>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</si>
  <si>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</si>
  <si>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</si>
  <si>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</si>
  <si>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</si>
  <si>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</si>
  <si>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</si>
  <si>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</si>
  <si>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</si>
  <si>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</si>
  <si>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</si>
  <si>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</si>
  <si>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</si>
  <si>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</si>
  <si>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</si>
  <si>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</si>
  <si>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</si>
  <si>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</si>
  <si>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</si>
  <si>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</si>
  <si>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</si>
  <si>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</si>
  <si>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</si>
  <si>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</si>
  <si>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</si>
  <si>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</si>
  <si>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</si>
  <si>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</si>
  <si>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</si>
  <si>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</si>
  <si>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</si>
  <si>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</si>
  <si>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</si>
  <si>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</si>
  <si>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</si>
  <si>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</si>
  <si>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</si>
  <si>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</si>
  <si>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</si>
  <si>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</si>
  <si>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</si>
  <si>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</si>
  <si>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</si>
  <si>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</si>
  <si>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</si>
  <si>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</si>
  <si>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</si>
  <si>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</si>
  <si>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</si>
  <si>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</si>
  <si>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</si>
  <si>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</si>
  <si>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</si>
  <si>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</si>
  <si>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</si>
  <si>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</si>
  <si>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</si>
  <si>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</si>
  <si>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</si>
  <si>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</si>
  <si>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</si>
  <si>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</si>
  <si>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</si>
  <si>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</si>
  <si>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</si>
  <si>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</si>
  <si>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</si>
  <si>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</si>
  <si>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</si>
  <si>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</si>
  <si>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</si>
  <si>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</si>
  <si>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</si>
  <si>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</si>
  <si>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</si>
  <si>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</si>
  <si>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</si>
  <si>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</si>
  <si>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</si>
  <si>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</si>
  <si>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</si>
  <si>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</si>
  <si>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</si>
  <si>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</si>
  <si>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</si>
  <si>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</si>
  <si>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</si>
  <si>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</si>
  <si>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</si>
  <si>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</si>
  <si>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</si>
  <si>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</si>
  <si>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</si>
  <si>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</si>
  <si>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</si>
  <si>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</si>
  <si>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</si>
  <si>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</si>
  <si>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</si>
  <si>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</si>
  <si>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</si>
  <si>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</si>
  <si>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</si>
  <si>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</si>
  <si>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</si>
  <si>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</si>
  <si>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</si>
  <si>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</si>
  <si>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</si>
  <si>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</si>
  <si>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</si>
  <si>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</si>
  <si>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</si>
  <si>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</si>
  <si>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</si>
  <si>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</si>
  <si>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</si>
  <si>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</si>
  <si>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</si>
  <si>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</si>
  <si>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</si>
  <si>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</si>
  <si>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</si>
  <si>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</si>
  <si>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</si>
  <si>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</si>
  <si>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</si>
  <si>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</si>
  <si>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</si>
  <si>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</si>
  <si>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</si>
  <si>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</si>
  <si>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</si>
  <si>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</si>
  <si>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</si>
  <si>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</si>
  <si>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</si>
  <si>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</si>
  <si>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</si>
  <si>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</si>
  <si>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</si>
  <si>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</si>
  <si>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</si>
  <si>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</si>
  <si>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</si>
  <si>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</si>
  <si>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</si>
  <si>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</si>
  <si>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</si>
  <si>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</si>
  <si>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</si>
  <si>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</si>
  <si>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</si>
  <si>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</si>
  <si>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</si>
  <si>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</si>
  <si>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</si>
  <si>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</si>
  <si>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</si>
  <si>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</si>
  <si>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</si>
  <si>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</si>
  <si>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</si>
  <si>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</si>
  <si>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</si>
  <si>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</si>
  <si>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</si>
  <si>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</si>
  <si>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</si>
  <si>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</si>
  <si>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</si>
  <si>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</si>
  <si>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</si>
  <si>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</si>
  <si>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</si>
  <si>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</si>
  <si>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</si>
  <si>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</si>
  <si>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</si>
  <si>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</si>
  <si>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</si>
  <si>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</si>
  <si>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</si>
  <si>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</si>
  <si>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</si>
  <si>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</si>
  <si>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</si>
  <si>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</si>
  <si>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</si>
  <si>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</si>
  <si>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</si>
  <si>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</si>
  <si>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</si>
  <si>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</si>
  <si>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</si>
  <si>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</si>
  <si>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</si>
  <si>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</si>
  <si>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</si>
  <si>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</si>
  <si>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</si>
  <si>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</si>
  <si>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</si>
  <si>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</si>
  <si>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</si>
  <si>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</si>
  <si>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</si>
  <si>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</si>
  <si>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</si>
  <si>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</si>
  <si>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</si>
  <si>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</si>
  <si>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</si>
  <si>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</si>
  <si>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</si>
  <si>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</si>
  <si>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</si>
  <si>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</si>
  <si>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</si>
  <si>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</si>
  <si>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</si>
  <si>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</si>
  <si>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</si>
  <si>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</si>
  <si>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</si>
  <si>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</si>
  <si>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</si>
  <si>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</si>
  <si>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</si>
  <si>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</si>
  <si>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</si>
  <si>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</si>
  <si>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</si>
  <si>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</si>
  <si>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</si>
  <si>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</si>
  <si>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</si>
  <si>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</si>
  <si>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</si>
  <si>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</si>
  <si>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</si>
  <si>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</si>
  <si>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</si>
  <si>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</si>
  <si>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</si>
  <si>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</si>
  <si>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</si>
  <si>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</si>
  <si>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</si>
  <si>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</si>
  <si>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</si>
  <si>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</si>
  <si>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</si>
  <si>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</si>
  <si>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</si>
  <si>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</si>
  <si>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</si>
  <si>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</si>
  <si>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</si>
  <si>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</si>
  <si>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</si>
  <si>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</si>
  <si>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</si>
  <si>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</si>
  <si>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</si>
  <si>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</si>
  <si>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</si>
  <si>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</si>
  <si>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</si>
  <si>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</si>
  <si>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</si>
  <si>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</si>
  <si>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</si>
  <si>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</si>
  <si>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</si>
  <si>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</si>
  <si>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</si>
  <si>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</si>
  <si>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</si>
  <si>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</si>
  <si>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</si>
  <si>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</si>
  <si>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</si>
  <si>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</si>
  <si>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</si>
  <si>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</si>
  <si>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</si>
  <si>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</si>
  <si>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</si>
  <si>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</si>
  <si>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</si>
  <si>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</si>
  <si>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</si>
  <si>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</si>
  <si>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</si>
  <si>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</si>
  <si>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</si>
  <si>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</si>
  <si>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</si>
  <si>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</si>
  <si>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</si>
  <si>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</si>
  <si>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</si>
  <si>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</si>
  <si>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</si>
  <si>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</si>
  <si>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</si>
  <si>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</si>
  <si>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</si>
  <si>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</si>
  <si>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</si>
  <si>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</si>
  <si>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</si>
  <si>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</si>
  <si>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</si>
  <si>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</si>
  <si>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</si>
  <si>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</si>
  <si>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</si>
  <si>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</si>
  <si>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</si>
  <si>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</si>
  <si>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</si>
  <si>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</si>
  <si>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</si>
  <si>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</si>
  <si>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</si>
  <si>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</si>
  <si>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</si>
  <si>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</si>
  <si>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</si>
  <si>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</si>
  <si>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</si>
  <si>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</si>
  <si>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</si>
  <si>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</si>
  <si>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</si>
  <si>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</si>
  <si>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</si>
  <si>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</si>
  <si>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</si>
  <si>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</si>
  <si>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</si>
  <si>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</si>
  <si>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</si>
  <si>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</si>
  <si>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</si>
  <si>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</si>
  <si>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</si>
  <si>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</si>
  <si>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</si>
  <si>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</si>
  <si>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</si>
  <si>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</si>
  <si>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</si>
  <si>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</si>
  <si>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</si>
  <si>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</si>
  <si>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</si>
  <si>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</si>
  <si>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</si>
  <si>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</si>
  <si>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</si>
  <si>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</si>
  <si>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</si>
  <si>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</si>
  <si>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</si>
  <si>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</si>
  <si>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</si>
  <si>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</si>
  <si>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</si>
  <si>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</si>
  <si>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</si>
  <si>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</si>
  <si>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</si>
  <si>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</si>
  <si>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</si>
  <si>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</si>
  <si>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</si>
  <si>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</si>
  <si>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</si>
  <si>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</si>
  <si>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</si>
  <si>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</si>
  <si>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</si>
  <si>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</si>
  <si>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</si>
  <si>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</si>
  <si>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</si>
  <si>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</si>
  <si>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</si>
  <si>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</si>
  <si>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</si>
  <si>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</si>
  <si>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</si>
  <si>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</si>
  <si>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</si>
  <si>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</si>
  <si>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</si>
  <si>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</si>
  <si>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</si>
  <si>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</si>
  <si>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</si>
  <si>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</si>
  <si>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</si>
  <si>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</si>
  <si>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</si>
  <si>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</si>
  <si>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</si>
  <si>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</si>
  <si>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</si>
  <si>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</si>
  <si>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</si>
  <si>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</si>
  <si>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</si>
  <si>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</si>
  <si>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</si>
  <si>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</si>
  <si>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</si>
  <si>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</si>
  <si>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</si>
  <si>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</si>
  <si>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</si>
  <si>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</si>
  <si>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</si>
  <si>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</si>
  <si>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</si>
  <si>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</si>
  <si>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</si>
  <si>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</si>
  <si>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</si>
  <si>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</si>
  <si>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</si>
  <si>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</si>
  <si>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</si>
  <si>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</si>
  <si>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</si>
  <si>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</si>
  <si>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</si>
  <si>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</si>
  <si>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</si>
  <si>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</si>
  <si>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</si>
  <si>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</si>
  <si>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</si>
  <si>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</si>
  <si>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</si>
  <si>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</si>
  <si>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</si>
  <si>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</si>
  <si>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</si>
  <si>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</si>
  <si>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</si>
  <si>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</si>
  <si>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</si>
  <si>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</si>
  <si>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</si>
  <si>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</si>
  <si>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</si>
  <si>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</si>
  <si>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</si>
  <si>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</si>
  <si>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</si>
  <si>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</si>
  <si>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</si>
  <si>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</si>
  <si>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</si>
  <si>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</si>
  <si>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</si>
  <si>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</si>
  <si>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</si>
  <si>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</si>
  <si>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</si>
  <si>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</si>
  <si>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</si>
  <si>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</si>
  <si>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</si>
  <si>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</si>
  <si>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</si>
  <si>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</si>
  <si>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</si>
  <si>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</si>
  <si>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</si>
  <si>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</si>
  <si>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</si>
  <si>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</si>
  <si>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</si>
  <si>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</si>
  <si>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</si>
  <si>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</si>
  <si>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</si>
  <si>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</si>
  <si>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</si>
  <si>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</si>
  <si>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</si>
  <si>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</si>
  <si>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</si>
  <si>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</si>
  <si>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</si>
  <si>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</si>
  <si>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</si>
  <si>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</si>
  <si>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</si>
  <si>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</si>
  <si>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</si>
  <si>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</si>
  <si>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</si>
  <si>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</si>
  <si>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</si>
  <si>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</si>
  <si>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</si>
  <si>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</si>
  <si>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</si>
  <si>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</si>
  <si>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</si>
  <si>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</si>
  <si>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</si>
  <si>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</si>
  <si>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</si>
  <si>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</si>
  <si>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</si>
  <si>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</si>
  <si>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</si>
  <si>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</si>
  <si>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</si>
  <si>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</si>
  <si>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</si>
  <si>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</si>
  <si>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</si>
  <si>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</si>
  <si>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</si>
  <si>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</si>
  <si>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</si>
  <si>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</si>
  <si>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</si>
  <si>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</si>
  <si>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</si>
  <si>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</si>
  <si>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</si>
  <si>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</si>
  <si>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</si>
  <si>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</si>
  <si>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</si>
  <si>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</si>
  <si>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</si>
  <si>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</si>
  <si>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</si>
  <si>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</si>
  <si>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</si>
  <si>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</si>
  <si>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</si>
  <si>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</si>
  <si>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</si>
  <si>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</si>
  <si>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</si>
  <si>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</si>
  <si>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</si>
  <si>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</si>
  <si>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</si>
  <si>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</si>
  <si>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</si>
  <si>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</si>
  <si>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</si>
  <si>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</si>
  <si>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</si>
  <si>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</si>
  <si>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</si>
  <si>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</si>
  <si>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</si>
  <si>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</si>
  <si>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</si>
  <si>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</si>
  <si>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</si>
  <si>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</si>
  <si>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</si>
  <si>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</si>
  <si>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</si>
  <si>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</si>
  <si>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</si>
  <si>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</si>
  <si>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</si>
  <si>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</si>
  <si>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</si>
  <si>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</si>
  <si>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</si>
  <si>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</si>
  <si>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</si>
  <si>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</si>
  <si>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</si>
  <si>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</si>
  <si>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</si>
  <si>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</si>
  <si>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</si>
  <si>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</si>
  <si>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</si>
  <si>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</si>
  <si>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</si>
  <si>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</si>
  <si>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</si>
  <si>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</si>
  <si>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</si>
  <si>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</si>
  <si>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</si>
  <si>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</si>
  <si>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</si>
  <si>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</si>
  <si>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</si>
  <si>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</si>
  <si>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</si>
  <si>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</si>
  <si>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</si>
  <si>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</si>
  <si>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</si>
  <si>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</si>
  <si>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</si>
  <si>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</si>
  <si>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</si>
  <si>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</si>
  <si>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</si>
  <si>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</si>
  <si>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</si>
  <si>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</si>
  <si>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</si>
  <si>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</si>
  <si>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</si>
  <si>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</si>
  <si>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</si>
  <si>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</si>
  <si>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</si>
  <si>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</si>
  <si>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</si>
  <si>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</si>
  <si>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</si>
  <si>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</si>
  <si>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</si>
  <si>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</si>
  <si>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</si>
  <si>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</si>
  <si>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</si>
  <si>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</si>
  <si>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</si>
  <si>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</si>
  <si>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</si>
  <si>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</si>
  <si>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</si>
  <si>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</si>
  <si>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</si>
  <si>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</si>
  <si>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</si>
  <si>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</si>
  <si>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</si>
  <si>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</si>
  <si>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</si>
  <si>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</si>
  <si>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</si>
  <si>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</si>
  <si>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</si>
  <si>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</si>
  <si>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</si>
  <si>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</si>
  <si>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</si>
  <si>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</si>
  <si>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</si>
  <si>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</si>
  <si>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</si>
  <si>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</si>
  <si>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</si>
  <si>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</si>
  <si>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</si>
  <si>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</si>
  <si>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</si>
  <si>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</si>
  <si>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</si>
  <si>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</si>
  <si>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</si>
  <si>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</si>
  <si>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</si>
  <si>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</si>
  <si>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</si>
  <si>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</si>
  <si>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</si>
  <si>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</si>
  <si>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</si>
  <si>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</si>
  <si>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</si>
  <si>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</si>
  <si>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</si>
  <si>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</si>
  <si>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</si>
  <si>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</si>
  <si>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</si>
  <si>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</si>
  <si>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</si>
  <si>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</si>
  <si>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</si>
  <si>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</si>
  <si>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</si>
  <si>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</si>
  <si>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</si>
  <si>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</si>
  <si>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</si>
  <si>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</si>
  <si>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</si>
  <si>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</si>
  <si>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</si>
  <si>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</si>
  <si>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</si>
  <si>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</si>
  <si>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</si>
  <si>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</si>
  <si>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</si>
  <si>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</si>
  <si>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</si>
  <si>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</si>
  <si>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</si>
  <si>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</si>
  <si>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</si>
  <si>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</si>
  <si>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</si>
  <si>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</si>
  <si>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</si>
  <si>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</si>
  <si>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</si>
  <si>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</si>
  <si>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</si>
  <si>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</si>
  <si>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</si>
  <si>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</si>
  <si>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</si>
  <si>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</si>
  <si>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</si>
  <si>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</si>
  <si>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</si>
  <si>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</si>
  <si>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</si>
  <si>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</si>
  <si>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</si>
  <si>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</si>
  <si>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</si>
  <si>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</si>
  <si>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</si>
  <si>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</si>
  <si>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</si>
  <si>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</si>
  <si>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</si>
  <si>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</si>
  <si>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</si>
  <si>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</si>
  <si>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</si>
  <si>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</si>
  <si>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</si>
  <si>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</si>
  <si>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</si>
  <si>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</si>
  <si>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</si>
  <si>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</si>
  <si>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</si>
  <si>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</si>
  <si>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</si>
  <si>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</si>
  <si>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</si>
  <si>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</si>
  <si>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</si>
  <si>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</si>
  <si>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</si>
  <si>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</si>
  <si>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</si>
  <si>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</si>
  <si>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</si>
  <si>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</si>
  <si>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</si>
  <si>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</si>
  <si>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</si>
  <si>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</si>
  <si>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</si>
  <si>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</si>
  <si>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</si>
  <si>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</si>
  <si>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</si>
  <si>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</si>
  <si>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</si>
  <si>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</si>
  <si>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</si>
  <si>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</si>
  <si>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</si>
  <si>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</si>
  <si>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</si>
  <si>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</si>
  <si>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</si>
  <si>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</si>
  <si>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</si>
  <si>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</si>
  <si>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</si>
  <si>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</si>
  <si>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</si>
  <si>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</si>
  <si>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</si>
  <si>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</si>
  <si>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</si>
  <si>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</si>
  <si>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</si>
  <si>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</si>
  <si>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</si>
  <si>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</si>
  <si>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</si>
  <si>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</si>
  <si>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</si>
  <si>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</si>
  <si>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</si>
  <si>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</si>
  <si>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</si>
  <si>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</si>
  <si>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</si>
  <si>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</si>
  <si>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</si>
  <si>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</si>
  <si>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</si>
  <si>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</si>
  <si>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</si>
  <si>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</si>
  <si>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</si>
  <si>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</si>
  <si>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</si>
  <si>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</si>
  <si>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</si>
  <si>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</si>
  <si>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</si>
  <si>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</si>
  <si>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</si>
  <si>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</si>
  <si>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</si>
  <si>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</si>
  <si>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</si>
  <si>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</si>
  <si>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</si>
  <si>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</si>
  <si>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</si>
  <si>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</si>
  <si>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</si>
  <si>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</si>
  <si>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</si>
  <si>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</si>
  <si>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</si>
  <si>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</si>
  <si>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</si>
  <si>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</si>
  <si>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</si>
  <si>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</si>
  <si>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</si>
  <si>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</si>
  <si>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</si>
  <si>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</si>
  <si>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</si>
  <si>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</si>
  <si>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</si>
  <si>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</si>
  <si>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</si>
  <si>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</si>
  <si>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</si>
  <si>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</si>
  <si>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</si>
  <si>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</si>
  <si>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</si>
  <si>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</si>
  <si>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</si>
  <si>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</si>
  <si>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</si>
  <si>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</si>
  <si>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</si>
  <si>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</si>
  <si>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</si>
  <si>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</si>
  <si>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</si>
  <si>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</si>
  <si>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</si>
  <si>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</si>
  <si>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</si>
  <si>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</si>
  <si>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</si>
  <si>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</si>
  <si>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</si>
  <si>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</si>
  <si>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</si>
  <si>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</si>
  <si>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</si>
  <si>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</si>
  <si>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</si>
  <si>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</si>
  <si>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</si>
  <si>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</si>
  <si>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</si>
  <si>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</si>
  <si>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</si>
  <si>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</si>
  <si>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</si>
  <si>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</si>
  <si>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</si>
  <si>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</si>
  <si>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</si>
  <si>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</si>
  <si>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</si>
  <si>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</si>
  <si>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</si>
  <si>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</si>
  <si>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</si>
  <si>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</si>
  <si>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</si>
  <si>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</si>
  <si>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</si>
  <si>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</si>
  <si>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</si>
  <si>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</si>
  <si>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</si>
  <si>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</si>
  <si>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</si>
  <si>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</si>
  <si>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</si>
  <si>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</si>
  <si>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</si>
  <si>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</si>
  <si>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</si>
  <si>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</si>
  <si>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</si>
  <si>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</si>
  <si>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</si>
  <si>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</si>
  <si>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</si>
  <si>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</si>
  <si>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</si>
  <si>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</si>
  <si>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</si>
  <si>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</si>
  <si>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</si>
  <si>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</si>
  <si>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</si>
  <si>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</si>
  <si>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</si>
  <si>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</si>
  <si>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</si>
  <si>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</si>
  <si>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</si>
  <si>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</si>
  <si>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</si>
  <si>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</si>
  <si>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</si>
  <si>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</si>
  <si>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</si>
  <si>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</si>
  <si>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</si>
  <si>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</si>
  <si>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</si>
  <si>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</si>
  <si>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</si>
  <si>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</si>
  <si>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</si>
  <si>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</si>
  <si>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</si>
  <si>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</si>
  <si>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</si>
  <si>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</si>
  <si>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</si>
  <si>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</si>
  <si>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</si>
  <si>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</si>
  <si>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</si>
  <si>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</si>
  <si>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</si>
  <si>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</si>
  <si>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</si>
  <si>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</si>
  <si>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</si>
  <si>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</si>
  <si>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</si>
  <si>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</si>
  <si>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</si>
  <si>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</si>
  <si>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</si>
  <si>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</si>
  <si>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</si>
  <si>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</si>
  <si>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</si>
  <si>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</si>
  <si>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</si>
  <si>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</si>
  <si>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</si>
  <si>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</si>
  <si>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</si>
  <si>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</si>
  <si>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</si>
  <si>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</si>
  <si>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</si>
  <si>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</si>
  <si>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</si>
  <si>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</si>
  <si>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</si>
  <si>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</si>
  <si>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</si>
  <si>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</si>
  <si>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</si>
  <si>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</si>
  <si>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</si>
  <si>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</si>
  <si>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</si>
  <si>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</si>
  <si>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</si>
  <si>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</si>
  <si>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</si>
  <si>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</si>
  <si>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</si>
  <si>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</si>
  <si>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</si>
  <si>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</si>
  <si>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</si>
  <si>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</si>
  <si>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</si>
  <si>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</si>
  <si>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</si>
  <si>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</si>
  <si>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</si>
  <si>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</si>
  <si>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</si>
  <si>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</si>
  <si>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</si>
  <si>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</si>
  <si>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</si>
  <si>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</si>
  <si>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</si>
  <si>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</si>
  <si>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</si>
  <si>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</si>
  <si>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</si>
  <si>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</si>
  <si>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</si>
  <si>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</si>
  <si>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</si>
  <si>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</si>
  <si>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</si>
  <si>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</si>
  <si>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</si>
  <si>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</si>
  <si>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</si>
  <si>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</si>
  <si>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</si>
  <si>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</si>
  <si>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</si>
  <si>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</si>
  <si>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</si>
  <si>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</si>
  <si>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</si>
  <si>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</si>
  <si>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</si>
  <si>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</si>
  <si>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</si>
  <si>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</si>
  <si>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</si>
  <si>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</si>
  <si>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</si>
  <si>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</si>
  <si>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</si>
  <si>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</si>
  <si>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</si>
  <si>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</si>
  <si>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</si>
  <si>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</si>
  <si>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</si>
  <si>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</si>
  <si>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</si>
  <si>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</si>
  <si>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</si>
  <si>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</si>
  <si>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</si>
  <si>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</si>
  <si>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</si>
  <si>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</si>
  <si>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</si>
  <si>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</si>
  <si>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</si>
  <si>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</si>
  <si>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</si>
  <si>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</si>
  <si>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</si>
  <si>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</si>
  <si>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</si>
  <si>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</si>
  <si>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</si>
  <si>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</si>
  <si>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</si>
  <si>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</si>
  <si>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</si>
  <si>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</si>
  <si>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</si>
  <si>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</si>
  <si>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</si>
  <si>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</si>
  <si>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</si>
  <si>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</si>
  <si>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</si>
  <si>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</si>
  <si>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</si>
  <si>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</si>
  <si>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</si>
  <si>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</si>
  <si>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</si>
  <si>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</si>
  <si>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</si>
  <si>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</si>
  <si>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</si>
  <si>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</si>
  <si>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</si>
  <si>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</si>
  <si>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</si>
  <si>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</si>
  <si>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</si>
  <si>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</si>
  <si>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</si>
  <si>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</si>
  <si>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</si>
  <si>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</si>
  <si>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</si>
  <si>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</si>
  <si>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</si>
  <si>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</si>
  <si>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</si>
  <si>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</si>
  <si>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</si>
  <si>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</si>
  <si>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</si>
  <si>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</si>
  <si>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</si>
  <si>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</si>
  <si>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</si>
  <si>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</si>
  <si>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</si>
  <si>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</si>
  <si>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</si>
  <si>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</si>
  <si>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</si>
  <si>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</si>
  <si>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</si>
  <si>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</si>
  <si>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</si>
  <si>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</si>
  <si>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</si>
  <si>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</si>
  <si>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</si>
  <si>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</si>
  <si>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</si>
  <si>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</si>
  <si>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</si>
  <si>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</si>
  <si>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</si>
  <si>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</si>
  <si>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</si>
  <si>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</si>
  <si>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</si>
  <si>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</si>
  <si>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</si>
  <si>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</si>
  <si>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</si>
  <si>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</si>
  <si>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</si>
  <si>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</si>
  <si>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</si>
  <si>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</si>
  <si>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</si>
  <si>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</si>
  <si>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</si>
  <si>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</si>
  <si>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</si>
  <si>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</si>
  <si>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</si>
  <si>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</si>
  <si>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</si>
  <si>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</si>
  <si>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</si>
  <si>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</si>
  <si>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</si>
  <si>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</si>
  <si>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</si>
  <si>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</si>
  <si>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</si>
  <si>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</si>
  <si>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</si>
  <si>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</si>
  <si>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</si>
  <si>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</si>
  <si>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</si>
  <si>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</si>
  <si>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</si>
  <si>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</si>
  <si>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</si>
  <si>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</si>
  <si>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</si>
  <si>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</si>
  <si>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</si>
  <si>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</si>
  <si>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</si>
  <si>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</si>
  <si>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</si>
  <si>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</si>
  <si>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</si>
  <si>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</si>
  <si>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</si>
  <si>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</si>
  <si>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</si>
  <si>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</si>
  <si>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</si>
  <si>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</si>
  <si>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</si>
  <si>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</si>
  <si>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</si>
  <si>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</si>
  <si>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</si>
  <si>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</si>
  <si>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</si>
  <si>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</si>
  <si>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</si>
  <si>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</si>
  <si>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</si>
  <si>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</si>
  <si>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</si>
  <si>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</si>
  <si>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</si>
  <si>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</si>
  <si>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</si>
  <si>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</si>
  <si>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</si>
  <si>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</si>
  <si>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</si>
  <si>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</si>
  <si>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</si>
  <si>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</si>
  <si>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</si>
  <si>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</si>
  <si>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</si>
  <si>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</si>
  <si>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</si>
  <si>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</si>
  <si>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</si>
  <si>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</si>
  <si>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</si>
  <si>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</si>
  <si>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</si>
  <si>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</si>
  <si>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</si>
  <si>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</si>
  <si>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</si>
  <si>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</si>
  <si>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</si>
  <si>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</si>
  <si>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</si>
  <si>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</si>
  <si>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</si>
  <si>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</si>
  <si>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</si>
  <si>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</si>
  <si>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</si>
  <si>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</si>
  <si>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</si>
  <si>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</si>
  <si>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</si>
  <si>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</si>
  <si>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</si>
  <si>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</si>
  <si>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</si>
  <si>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</si>
  <si>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</si>
  <si>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</si>
  <si>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</si>
  <si>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</si>
  <si>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</si>
  <si>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</si>
  <si>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</si>
  <si>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</si>
  <si>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</si>
  <si>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</si>
  <si>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</si>
  <si>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</si>
  <si>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</si>
  <si>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</si>
  <si>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</si>
  <si>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</si>
  <si>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</si>
  <si>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</si>
  <si>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</si>
  <si>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</si>
  <si>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</si>
  <si>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</si>
  <si>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</si>
  <si>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</si>
  <si>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</si>
  <si>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</si>
  <si>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</si>
  <si>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</si>
  <si>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</si>
  <si>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</si>
  <si>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</si>
  <si>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</si>
  <si>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</si>
  <si>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</si>
  <si>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</si>
  <si>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</si>
  <si>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</si>
  <si>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</si>
  <si>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</si>
  <si>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</si>
  <si>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</si>
  <si>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</si>
  <si>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</si>
  <si>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</si>
  <si>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</si>
  <si>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</si>
  <si>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</si>
  <si>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</si>
  <si>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</si>
  <si>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</si>
  <si>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</si>
  <si>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</si>
  <si>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</si>
  <si>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</si>
  <si>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</si>
  <si>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</si>
  <si>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</si>
  <si>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</si>
  <si>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</si>
  <si>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</si>
  <si>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</si>
  <si>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</si>
  <si>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</si>
  <si>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</si>
  <si>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</si>
  <si>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</si>
  <si>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</si>
  <si>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</si>
  <si>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</si>
  <si>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</si>
  <si>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</si>
  <si>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</si>
  <si>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</si>
  <si>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</si>
  <si>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</si>
  <si>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</si>
  <si>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</si>
  <si>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</si>
  <si>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</si>
  <si>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</si>
  <si>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</si>
  <si>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</si>
  <si>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</si>
  <si>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</si>
  <si>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</si>
  <si>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</si>
  <si>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</si>
  <si>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</si>
  <si>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</si>
  <si>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</si>
  <si>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</si>
  <si>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</si>
  <si>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</si>
  <si>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</si>
  <si>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</si>
  <si>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</si>
  <si>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</si>
  <si>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</si>
  <si>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</si>
  <si>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</si>
  <si>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</si>
  <si>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</si>
  <si>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</si>
  <si>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</si>
  <si>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</si>
  <si>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</si>
  <si>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</si>
  <si>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</si>
  <si>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</si>
  <si>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</si>
  <si>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</si>
  <si>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</si>
  <si>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</si>
  <si>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</si>
  <si>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</si>
  <si>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</si>
  <si>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</si>
  <si>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</si>
  <si>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</si>
  <si>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</si>
  <si>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</si>
  <si>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</si>
  <si>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</si>
  <si>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</si>
  <si>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</si>
  <si>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</si>
  <si>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</si>
  <si>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</si>
  <si>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</si>
  <si>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</si>
  <si>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</si>
  <si>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</si>
  <si>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</si>
  <si>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</si>
  <si>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</si>
  <si>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</si>
  <si>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</si>
  <si>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</si>
  <si>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</si>
  <si>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</si>
  <si>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</si>
  <si>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</si>
  <si>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</si>
  <si>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</si>
  <si>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</si>
  <si>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</si>
  <si>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</si>
  <si>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</si>
  <si>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</si>
  <si>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</si>
  <si>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</si>
  <si>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</si>
  <si>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</si>
  <si>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</si>
  <si>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</si>
  <si>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</si>
  <si>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</si>
  <si>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</si>
  <si>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</si>
  <si>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</si>
  <si>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</si>
  <si>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</si>
  <si>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</si>
  <si>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</si>
  <si>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</si>
  <si>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</si>
  <si>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</si>
  <si>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</si>
  <si>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</si>
  <si>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</si>
  <si>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</si>
  <si>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</si>
  <si>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</si>
  <si>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</si>
  <si>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</si>
  <si>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</si>
  <si>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</si>
  <si>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</si>
  <si>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</si>
  <si>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</si>
  <si>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</si>
  <si>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</si>
  <si>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</si>
  <si>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</si>
  <si>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</si>
  <si>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</si>
  <si>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</si>
  <si>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</si>
  <si>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</si>
  <si>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</si>
  <si>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</si>
  <si>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</si>
  <si>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</si>
  <si>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</si>
  <si>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</si>
  <si>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</si>
  <si>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</si>
  <si>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</si>
  <si>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</si>
  <si>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</si>
  <si>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</si>
  <si>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</si>
  <si>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</si>
  <si>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</si>
  <si>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</si>
  <si>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</si>
  <si>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</si>
  <si>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</si>
  <si>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</si>
  <si>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</si>
  <si>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</si>
  <si>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</si>
  <si>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</si>
  <si>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</si>
  <si>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</si>
  <si>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</si>
  <si>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</si>
  <si>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</si>
  <si>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</si>
  <si>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</si>
  <si>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</si>
  <si>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</si>
  <si>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</si>
  <si>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</si>
  <si>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</si>
  <si>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</si>
  <si>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</si>
  <si>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</si>
  <si>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</si>
  <si>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</si>
  <si>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</si>
  <si>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</si>
  <si>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</si>
  <si>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</si>
  <si>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</si>
  <si>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</si>
  <si>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</si>
  <si>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</si>
  <si>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</si>
  <si>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</si>
  <si>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</si>
  <si>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</si>
  <si>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</si>
  <si>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</si>
  <si>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</si>
  <si>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</si>
  <si>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</si>
  <si>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</si>
  <si>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</si>
  <si>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</si>
  <si>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</si>
  <si>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</si>
  <si>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</si>
  <si>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</si>
  <si>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</si>
  <si>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</si>
  <si>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</si>
  <si>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</si>
  <si>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</si>
  <si>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</si>
  <si>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</si>
  <si>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</si>
  <si>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</si>
  <si>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</si>
  <si>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</si>
  <si>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</si>
  <si>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</si>
  <si>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</si>
  <si>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</si>
  <si>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</si>
  <si>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</si>
  <si>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</si>
  <si>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</si>
  <si>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</si>
  <si>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</si>
  <si>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</si>
  <si>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</si>
  <si>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</si>
  <si>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</si>
  <si>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</si>
  <si>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</si>
  <si>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</si>
  <si>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</si>
  <si>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</si>
  <si>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</si>
  <si>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</si>
  <si>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</si>
  <si>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</si>
  <si>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</si>
  <si>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</si>
  <si>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</si>
  <si>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</si>
  <si>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</si>
  <si>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</si>
  <si>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</si>
  <si>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</si>
  <si>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</si>
  <si>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</si>
  <si>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</si>
  <si>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</si>
  <si>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</si>
  <si>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</si>
  <si>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</si>
  <si>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</si>
  <si>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</si>
  <si>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</si>
  <si>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</si>
  <si>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</si>
  <si>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</si>
  <si>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</si>
  <si>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</si>
  <si>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</si>
  <si>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</si>
  <si>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</si>
  <si>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</si>
  <si>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</si>
  <si>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</si>
  <si>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</si>
  <si>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</si>
  <si>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</si>
  <si>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</si>
  <si>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</si>
  <si>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</si>
  <si>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</si>
  <si>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</si>
  <si>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</si>
  <si>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</si>
  <si>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</si>
  <si>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</si>
  <si>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</si>
  <si>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</si>
  <si>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</si>
  <si>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</si>
  <si>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</si>
  <si>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</si>
  <si>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</si>
  <si>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</si>
  <si>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</si>
  <si>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</si>
  <si>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</si>
  <si>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</si>
  <si>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</si>
  <si>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</si>
  <si>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</si>
  <si>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</si>
  <si>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</si>
  <si>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</si>
  <si>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</si>
  <si>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</si>
  <si>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</si>
  <si>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</si>
  <si>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</si>
  <si>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</si>
  <si>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</si>
  <si>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</si>
  <si>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</si>
  <si>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</si>
  <si>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</si>
  <si>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</si>
  <si>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</si>
  <si>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</si>
  <si>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</si>
  <si>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</si>
  <si>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</si>
  <si>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</si>
  <si>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</si>
  <si>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</si>
  <si>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</si>
  <si>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</si>
  <si>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</si>
  <si>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</si>
  <si>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</si>
  <si>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</si>
  <si>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</si>
  <si>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</si>
  <si>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</si>
  <si>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</si>
  <si>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</si>
  <si>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</si>
  <si>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</si>
  <si>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</si>
  <si>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</si>
  <si>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</si>
  <si>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</si>
  <si>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</si>
  <si>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</si>
  <si>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</si>
  <si>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</si>
  <si>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</si>
  <si>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</si>
  <si>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</si>
  <si>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</si>
  <si>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</si>
  <si>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</si>
  <si>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</si>
  <si>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</si>
  <si>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</si>
  <si>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</si>
  <si>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</si>
  <si>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</si>
  <si>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</si>
  <si>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</si>
  <si>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</si>
  <si>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</si>
  <si>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</si>
  <si>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</si>
  <si>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</si>
  <si>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</si>
  <si>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</si>
  <si>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</si>
  <si>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</si>
  <si>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</si>
  <si>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</si>
  <si>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</si>
  <si>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</si>
  <si>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</si>
  <si>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</si>
  <si>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</si>
  <si>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</si>
  <si>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</si>
  <si>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</si>
  <si>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</si>
  <si>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</si>
  <si>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</si>
  <si>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</si>
  <si>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</si>
  <si>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</si>
  <si>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</si>
  <si>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</si>
  <si>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</si>
  <si>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</si>
  <si>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</si>
  <si>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</si>
  <si>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</si>
  <si>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</si>
  <si>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</si>
  <si>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</si>
  <si>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</si>
  <si>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</si>
  <si>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</si>
  <si>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</si>
  <si>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</si>
  <si>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</si>
  <si>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</si>
  <si>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</si>
  <si>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</si>
  <si>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</si>
  <si>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</si>
  <si>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</si>
  <si>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</si>
  <si>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</si>
  <si>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</si>
  <si>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</si>
  <si>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</si>
  <si>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</si>
  <si>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</si>
  <si>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</si>
  <si>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</si>
  <si>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</si>
  <si>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</si>
  <si>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</si>
  <si>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</si>
  <si>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</si>
  <si>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</si>
  <si>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</si>
  <si>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</si>
  <si>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</si>
  <si>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</si>
  <si>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</si>
  <si>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</si>
  <si>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</si>
  <si>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</si>
  <si>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</si>
  <si>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</si>
  <si>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</si>
  <si>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</si>
  <si>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</si>
  <si>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</si>
  <si>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</si>
  <si>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</si>
  <si>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</si>
  <si>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</si>
  <si>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</si>
  <si>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</si>
  <si>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</si>
  <si>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</si>
  <si>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</si>
  <si>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</si>
  <si>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</si>
  <si>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</si>
  <si>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</si>
  <si>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</si>
  <si>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</si>
  <si>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</si>
  <si>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</si>
  <si>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</si>
  <si>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</si>
  <si>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</si>
  <si>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</si>
  <si>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</si>
  <si>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</si>
  <si>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</si>
  <si>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</si>
  <si>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</si>
  <si>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</si>
  <si>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</si>
  <si>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</si>
  <si>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</si>
  <si>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</si>
  <si>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</si>
  <si>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</si>
  <si>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</si>
  <si>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</si>
  <si>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</si>
  <si>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</si>
  <si>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</si>
  <si>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</si>
  <si>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</si>
  <si>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</si>
  <si>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</si>
  <si>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</si>
  <si>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</si>
  <si>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</si>
  <si>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</si>
  <si>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</si>
  <si>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</si>
  <si>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</si>
  <si>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</si>
  <si>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</si>
  <si>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</si>
  <si>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</si>
  <si>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</si>
  <si>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</si>
  <si>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</si>
  <si>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</si>
  <si>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</si>
  <si>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</si>
  <si>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</si>
  <si>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</si>
  <si>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</si>
  <si>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</si>
  <si>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</si>
  <si>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</si>
  <si>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</si>
  <si>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</si>
  <si>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</si>
  <si>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</si>
  <si>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</si>
  <si>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</si>
  <si>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</si>
  <si>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</si>
  <si>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</si>
  <si>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</si>
  <si>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</si>
  <si>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</si>
  <si>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</si>
  <si>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</si>
  <si>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</si>
  <si>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</si>
  <si>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</si>
  <si>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</si>
  <si>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</si>
  <si>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</si>
  <si>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</si>
  <si>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</si>
  <si>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</si>
  <si>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</si>
  <si>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</si>
  <si>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</si>
  <si>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</si>
  <si>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</si>
  <si>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</si>
  <si>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</si>
  <si>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</si>
  <si>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</si>
  <si>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</si>
  <si>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</si>
  <si>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</si>
  <si>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</si>
  <si>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</si>
  <si>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</si>
  <si>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</si>
  <si>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</si>
  <si>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</si>
  <si>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</si>
  <si>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</si>
  <si>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</si>
  <si>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</si>
  <si>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</si>
  <si>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</si>
  <si>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</si>
  <si>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</si>
  <si>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</si>
  <si>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</si>
  <si>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</si>
  <si>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</si>
  <si>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</si>
  <si>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</si>
  <si>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</si>
  <si>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</si>
  <si>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</si>
  <si>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</si>
  <si>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</si>
  <si>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</si>
  <si>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</si>
  <si>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</si>
  <si>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</si>
  <si>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</si>
  <si>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</si>
  <si>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</si>
  <si>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</si>
  <si>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</si>
  <si>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</si>
  <si>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</si>
  <si>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</si>
  <si>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</si>
  <si>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</si>
  <si>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</si>
  <si>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</si>
  <si>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</si>
  <si>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</si>
  <si>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</si>
  <si>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</si>
  <si>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</si>
  <si>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</si>
  <si>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</si>
  <si>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</si>
  <si>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</si>
  <si>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</si>
  <si>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</si>
  <si>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</si>
  <si>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</si>
  <si>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</si>
  <si>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</si>
  <si>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</si>
  <si>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</si>
  <si>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</si>
  <si>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</si>
  <si>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</si>
  <si>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</si>
  <si>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</si>
  <si>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</si>
  <si>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</si>
  <si>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</si>
  <si>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</si>
  <si>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</si>
  <si>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</si>
  <si>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</si>
  <si>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</si>
  <si>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</si>
  <si>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</si>
  <si>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</si>
  <si>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</si>
  <si>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</si>
  <si>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</si>
  <si>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</si>
  <si>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</si>
  <si>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</si>
  <si>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</si>
  <si>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</si>
  <si>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</si>
  <si>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</si>
  <si>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</si>
  <si>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</si>
  <si>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</si>
  <si>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</si>
  <si>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</si>
  <si>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</si>
  <si>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</si>
  <si>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</si>
  <si>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</si>
  <si>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</si>
  <si>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</si>
  <si>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</si>
  <si>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</si>
  <si>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</si>
  <si>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</si>
  <si>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</si>
  <si>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</si>
  <si>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</si>
  <si>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</si>
  <si>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</si>
  <si>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</si>
  <si>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</si>
  <si>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</si>
  <si>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</si>
  <si>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</si>
  <si>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</si>
  <si>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</si>
  <si>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</si>
  <si>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</si>
  <si>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</si>
  <si>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</si>
  <si>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</si>
  <si>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</si>
  <si>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</si>
  <si>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</si>
  <si>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</si>
  <si>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</si>
  <si>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</si>
  <si>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</si>
  <si>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</si>
  <si>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</si>
  <si>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</si>
  <si>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</si>
  <si>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</si>
  <si>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</si>
  <si>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</si>
  <si>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</si>
  <si>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</si>
  <si>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</si>
  <si>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</si>
  <si>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</si>
  <si>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</si>
  <si>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</si>
  <si>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</si>
  <si>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</si>
  <si>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</si>
  <si>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</si>
  <si>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</si>
  <si>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</si>
  <si>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</si>
  <si>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</si>
  <si>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</si>
  <si>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</si>
  <si>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</si>
  <si>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</si>
  <si>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</si>
  <si>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</si>
  <si>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</si>
  <si>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</si>
  <si>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</si>
  <si>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</si>
  <si>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</si>
  <si>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</si>
  <si>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</si>
  <si>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</si>
  <si>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</si>
  <si>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</si>
  <si>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</si>
  <si>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</si>
  <si>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</si>
  <si>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</si>
  <si>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</si>
  <si>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</si>
  <si>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</si>
  <si>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</si>
  <si>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</si>
  <si>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</si>
  <si>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</si>
  <si>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</si>
  <si>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</si>
  <si>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</si>
  <si>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</si>
  <si>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</si>
  <si>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</si>
  <si>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</si>
  <si>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</si>
  <si>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</si>
  <si>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</si>
  <si>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</si>
  <si>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</si>
  <si>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</si>
  <si>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</si>
  <si>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</si>
  <si>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</si>
  <si>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</si>
  <si>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</si>
  <si>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</si>
  <si>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</si>
  <si>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</si>
  <si>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</si>
  <si>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</si>
  <si>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</si>
  <si>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</si>
  <si>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</si>
  <si>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</si>
  <si>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</si>
  <si>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</si>
  <si>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</si>
  <si>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</si>
  <si>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</si>
  <si>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</si>
  <si>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</si>
  <si>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</si>
  <si>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</si>
  <si>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</si>
  <si>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</si>
  <si>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</si>
  <si>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</si>
  <si>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</si>
  <si>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</si>
  <si>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</si>
  <si>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</si>
  <si>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</si>
  <si>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</si>
  <si>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</si>
  <si>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</si>
  <si>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</si>
  <si>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</si>
  <si>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</si>
  <si>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</si>
  <si>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</si>
  <si>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</si>
  <si>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</si>
  <si>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</si>
  <si>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</si>
  <si>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</si>
  <si>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</si>
  <si>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</si>
  <si>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</si>
  <si>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</si>
  <si>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</si>
  <si>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</si>
  <si>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</si>
  <si>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</si>
  <si>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</si>
  <si>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</si>
  <si>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</si>
  <si>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</si>
  <si>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</si>
  <si>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</si>
  <si>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</si>
  <si>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</si>
  <si>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</si>
  <si>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</si>
  <si>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</si>
  <si>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</si>
  <si>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</si>
  <si>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</si>
  <si>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</si>
  <si>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</si>
  <si>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</si>
  <si>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</si>
  <si>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</si>
  <si>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</si>
  <si>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</si>
  <si>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</si>
  <si>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</si>
  <si>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</si>
  <si>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</si>
  <si>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</si>
  <si>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</si>
  <si>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</si>
  <si>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</si>
  <si>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</si>
  <si>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</si>
  <si>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</si>
  <si>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</si>
  <si>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</si>
  <si>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</si>
  <si>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</si>
  <si>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</si>
  <si>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</si>
  <si>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</si>
  <si>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</si>
  <si>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</si>
  <si>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</si>
  <si>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</si>
  <si>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</si>
  <si>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</si>
  <si>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</si>
  <si>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</si>
  <si>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</si>
  <si>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</si>
  <si>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</si>
  <si>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</si>
  <si>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</si>
  <si>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</si>
  <si>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</si>
  <si>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</si>
  <si>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</si>
  <si>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</si>
  <si>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</si>
  <si>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</si>
  <si>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</si>
  <si>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</si>
  <si>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</si>
  <si>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</si>
  <si>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</si>
  <si>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</si>
  <si>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</si>
  <si>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</si>
  <si>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</si>
  <si>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</si>
  <si>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</si>
  <si>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</si>
  <si>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</si>
  <si>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</si>
  <si>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</si>
  <si>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</si>
  <si>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</si>
  <si>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</si>
  <si>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</si>
  <si>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</si>
  <si>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</si>
  <si>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</si>
  <si>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</si>
  <si>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</si>
  <si>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</si>
  <si>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</si>
  <si>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</si>
  <si>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</si>
  <si>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</si>
  <si>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</si>
  <si>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</si>
  <si>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</si>
  <si>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</si>
  <si>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</si>
  <si>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</si>
  <si>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</si>
  <si>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</si>
  <si>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</si>
  <si>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</si>
  <si>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</si>
  <si>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</si>
  <si>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</si>
  <si>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</si>
  <si>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</si>
  <si>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</si>
  <si>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</si>
  <si>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</si>
  <si>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</si>
  <si>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</si>
  <si>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</si>
  <si>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</si>
  <si>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</si>
  <si>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</si>
  <si>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</si>
  <si>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</si>
  <si>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</si>
  <si>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</si>
  <si>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</si>
  <si>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</si>
  <si>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</si>
  <si>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</si>
  <si>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</si>
  <si>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</si>
  <si>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</si>
  <si>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</si>
  <si>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</si>
  <si>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</si>
  <si>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</si>
  <si>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</si>
  <si>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</si>
  <si>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</si>
  <si>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</si>
  <si>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</si>
  <si>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</si>
  <si>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</si>
  <si>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</si>
  <si>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</si>
  <si>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</si>
  <si>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</si>
  <si>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</si>
  <si>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</si>
  <si>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</si>
  <si>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</si>
  <si>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</si>
  <si>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</si>
  <si>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</si>
  <si>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</si>
  <si>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</si>
  <si>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</si>
  <si>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</si>
  <si>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</si>
  <si>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</si>
  <si>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</si>
  <si>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</si>
  <si>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</si>
  <si>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</si>
  <si>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</si>
  <si>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</si>
  <si>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</si>
  <si>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</si>
  <si>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</si>
  <si>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</si>
  <si>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</si>
  <si>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</si>
  <si>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</si>
  <si>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</si>
  <si>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</si>
  <si>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</si>
  <si>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</si>
  <si>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</si>
  <si>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</si>
  <si>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</si>
  <si>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</si>
  <si>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</si>
  <si>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</si>
  <si>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</si>
  <si>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</si>
  <si>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</si>
  <si>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</si>
  <si>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</si>
  <si>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</si>
  <si>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</si>
  <si>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</si>
  <si>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</si>
  <si>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</si>
  <si>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</si>
  <si>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</si>
  <si>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</si>
  <si>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</si>
  <si>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</si>
  <si>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</si>
  <si>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</si>
  <si>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</si>
  <si>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</si>
  <si>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</si>
  <si>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</si>
  <si>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</si>
  <si>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</si>
  <si>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</si>
  <si>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</si>
  <si>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</si>
  <si>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</si>
  <si>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</si>
  <si>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</si>
  <si>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</si>
  <si>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</si>
  <si>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</si>
  <si>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</si>
  <si>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</si>
  <si>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</si>
  <si>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</si>
  <si>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</si>
  <si>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</si>
  <si>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</si>
  <si>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</si>
  <si>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</si>
  <si>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</si>
  <si>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</si>
  <si>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</si>
  <si>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</si>
  <si>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</si>
  <si>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</si>
  <si>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</si>
  <si>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</si>
  <si>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</si>
  <si>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</si>
  <si>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</si>
  <si>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</si>
  <si>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</si>
  <si>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</si>
  <si>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</si>
  <si>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</si>
  <si>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</si>
  <si>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</si>
  <si>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</si>
  <si>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</si>
  <si>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</si>
  <si>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</si>
  <si>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</si>
  <si>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</si>
  <si>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</si>
  <si>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</si>
  <si>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</si>
  <si>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</si>
  <si>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</si>
  <si>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</si>
  <si>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</si>
  <si>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</si>
  <si>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</si>
  <si>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</si>
  <si>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</si>
  <si>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</si>
  <si>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</si>
  <si>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</si>
  <si>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</si>
  <si>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</si>
  <si>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</si>
  <si>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</si>
  <si>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</si>
  <si>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</si>
  <si>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</si>
  <si>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</si>
  <si>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</si>
  <si>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</si>
  <si>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</si>
  <si>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</si>
  <si>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</si>
  <si>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</si>
  <si>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</si>
  <si>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</si>
  <si>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</si>
  <si>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</si>
  <si>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</si>
  <si>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</si>
  <si>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</si>
  <si>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</si>
  <si>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</si>
  <si>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</si>
  <si>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</si>
  <si>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</si>
  <si>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</si>
  <si>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</si>
  <si>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</si>
  <si>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</si>
  <si>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</si>
  <si>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</si>
  <si>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</si>
  <si>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</si>
  <si>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</si>
  <si>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</si>
  <si>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</si>
  <si>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</si>
  <si>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</si>
  <si>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</si>
  <si>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</si>
  <si>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</si>
  <si>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</si>
  <si>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</si>
  <si>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</si>
  <si>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</si>
  <si>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</si>
  <si>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</si>
  <si>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</si>
  <si>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</si>
  <si>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</si>
  <si>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</si>
  <si>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</si>
  <si>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</si>
  <si>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</si>
  <si>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</si>
  <si>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</si>
  <si>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</si>
  <si>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</si>
  <si>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</si>
  <si>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</si>
  <si>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</si>
  <si>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</si>
  <si>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</si>
  <si>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</si>
  <si>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</si>
  <si>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</si>
  <si>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</si>
  <si>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</si>
  <si>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</si>
  <si>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</si>
  <si>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</si>
  <si>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</si>
  <si>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</si>
  <si>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</si>
  <si>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</si>
  <si>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</si>
  <si>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</si>
  <si>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</si>
  <si>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</si>
  <si>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</si>
  <si>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</si>
  <si>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</si>
  <si>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</si>
  <si>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</si>
  <si>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</si>
  <si>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</si>
  <si>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</si>
  <si>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</si>
  <si>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</si>
  <si>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</si>
  <si>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</si>
  <si>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</si>
  <si>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</si>
  <si>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</si>
  <si>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</si>
  <si>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</si>
  <si>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</si>
  <si>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</si>
  <si>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</si>
  <si>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</si>
  <si>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</si>
  <si>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</si>
  <si>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</si>
  <si>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</si>
  <si>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</si>
  <si>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</si>
  <si>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</si>
  <si>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</si>
  <si>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</si>
  <si>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</si>
  <si>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</si>
  <si>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</si>
  <si>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</si>
  <si>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</si>
  <si>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</si>
  <si>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</si>
  <si>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</si>
  <si>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</si>
  <si>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</si>
  <si>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</si>
  <si>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</si>
  <si>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</si>
  <si>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</si>
  <si>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</si>
  <si>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</si>
  <si>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</si>
  <si>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</si>
  <si>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</si>
  <si>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</si>
  <si>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</si>
  <si>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</si>
  <si>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</si>
  <si>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</si>
  <si>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</si>
  <si>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</si>
  <si>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</si>
  <si>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</si>
  <si>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</si>
  <si>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</si>
  <si>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</si>
  <si>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</si>
  <si>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</si>
  <si>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</si>
  <si>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</si>
  <si>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</si>
  <si>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</si>
  <si>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</si>
  <si>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</si>
  <si>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</si>
  <si>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</si>
  <si>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</si>
  <si>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</si>
  <si>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</si>
  <si>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</si>
  <si>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</si>
  <si>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</si>
  <si>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</si>
  <si>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</si>
  <si>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</si>
  <si>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</si>
  <si>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</si>
  <si>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</si>
  <si>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</si>
  <si>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</si>
  <si>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</si>
  <si>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</si>
  <si>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</si>
  <si>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</si>
  <si>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</si>
  <si>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</si>
  <si>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</si>
  <si>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</si>
  <si>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</si>
  <si>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</si>
  <si>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</si>
  <si>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</si>
  <si>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</si>
  <si>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</si>
  <si>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</si>
  <si>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</si>
  <si>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</si>
  <si>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</si>
  <si>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</si>
  <si>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</si>
  <si>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</si>
  <si>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</si>
  <si>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</si>
  <si>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</si>
  <si>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</si>
  <si>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</si>
  <si>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</si>
  <si>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</si>
  <si>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</si>
  <si>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</si>
  <si>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</si>
  <si>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</si>
  <si>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</si>
  <si>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</si>
  <si>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</si>
  <si>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</si>
  <si>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</si>
  <si>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</si>
  <si>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</si>
  <si>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</si>
  <si>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</si>
  <si>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</si>
  <si>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</si>
  <si>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</si>
  <si>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</si>
  <si>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</si>
  <si>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</si>
  <si>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</si>
  <si>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</si>
  <si>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</si>
  <si>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</si>
  <si>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</si>
  <si>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</si>
  <si>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</si>
  <si>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</si>
  <si>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</si>
  <si>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</si>
  <si>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</si>
  <si>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</si>
  <si>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</si>
  <si>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</si>
  <si>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</si>
  <si>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</si>
  <si>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</si>
  <si>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</si>
  <si>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</si>
  <si>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</si>
  <si>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</si>
  <si>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</si>
  <si>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</si>
  <si>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</si>
  <si>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</si>
  <si>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</si>
  <si>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</si>
  <si>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</si>
  <si>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</si>
  <si>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</si>
  <si>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</si>
  <si>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</si>
  <si>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</si>
  <si>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</si>
  <si>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</si>
  <si>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</si>
  <si>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</si>
  <si>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</si>
  <si>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</si>
  <si>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</si>
  <si>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</si>
  <si>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</si>
  <si>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</si>
  <si>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</si>
  <si>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</si>
  <si>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</si>
  <si>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</si>
  <si>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</si>
  <si>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</si>
  <si>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</si>
  <si>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</si>
  <si>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</si>
  <si>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</si>
  <si>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</si>
  <si>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</si>
  <si>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</si>
  <si>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</si>
  <si>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</si>
  <si>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</si>
  <si>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</si>
  <si>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</si>
  <si>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</si>
  <si>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</si>
  <si>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</si>
  <si>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</si>
  <si>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</si>
  <si>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</si>
  <si>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</si>
  <si>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</si>
  <si>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</si>
  <si>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</si>
  <si>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</si>
  <si>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</si>
  <si>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</si>
  <si>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</si>
  <si>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</si>
  <si>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</si>
  <si>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</si>
  <si>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</si>
  <si>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</si>
  <si>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</si>
  <si>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</si>
  <si>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</si>
  <si>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</si>
  <si>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</si>
  <si>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</si>
  <si>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</si>
  <si>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</si>
  <si>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</si>
  <si>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</si>
  <si>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</si>
  <si>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</si>
  <si>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</si>
  <si>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</si>
  <si>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</si>
  <si>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</si>
  <si>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</si>
  <si>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</si>
  <si>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</si>
  <si>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</si>
  <si>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</si>
  <si>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</si>
  <si>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</si>
  <si>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</si>
  <si>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</si>
  <si>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</si>
  <si>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</si>
  <si>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</si>
  <si>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</si>
  <si>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</si>
  <si>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</si>
  <si>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</si>
  <si>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</si>
  <si>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</si>
  <si>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</si>
  <si>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</si>
  <si>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</si>
  <si>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</si>
  <si>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</si>
  <si>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</si>
  <si>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</si>
  <si>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</si>
  <si>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</si>
  <si>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</si>
  <si>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</si>
  <si>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</si>
  <si>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</si>
  <si>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</si>
  <si>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</si>
  <si>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</si>
  <si>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</si>
  <si>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</si>
  <si>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</si>
  <si>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</si>
  <si>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</si>
  <si>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</si>
  <si>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</si>
  <si>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</si>
  <si>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</si>
  <si>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</si>
  <si>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</si>
  <si>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</si>
  <si>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</si>
  <si>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</si>
  <si>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</si>
  <si>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</si>
  <si>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</si>
  <si>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</si>
  <si>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</si>
  <si>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</si>
  <si>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</si>
  <si>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</si>
  <si>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</si>
  <si>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</si>
  <si>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</si>
  <si>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</si>
  <si>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</si>
  <si>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</si>
  <si>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</si>
  <si>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</si>
  <si>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</si>
  <si>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</si>
  <si>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</si>
  <si>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</si>
  <si>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</si>
  <si>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</si>
  <si>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</si>
  <si>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</si>
  <si>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</si>
  <si>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</si>
  <si>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</si>
  <si>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</si>
  <si>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</si>
  <si>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</si>
  <si>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</si>
  <si>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</si>
  <si>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</si>
  <si>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</si>
  <si>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</si>
  <si>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</si>
  <si>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</si>
  <si>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</si>
  <si>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</si>
  <si>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</si>
  <si>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</si>
  <si>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</si>
  <si>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</si>
  <si>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</si>
  <si>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</si>
  <si>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</si>
  <si>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</si>
  <si>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</si>
  <si>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</si>
  <si>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</si>
  <si>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</si>
  <si>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</si>
  <si>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</si>
  <si>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</si>
  <si>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</si>
  <si>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</si>
  <si>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</si>
  <si>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</si>
  <si>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</si>
  <si>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</si>
  <si>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</si>
  <si>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</si>
  <si>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</si>
  <si>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</si>
  <si>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</si>
  <si>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</si>
  <si>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</si>
  <si>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</si>
  <si>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</si>
  <si>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</si>
  <si>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</si>
  <si>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</si>
  <si>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</si>
  <si>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</si>
  <si>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</si>
  <si>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</si>
  <si>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</si>
  <si>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</si>
  <si>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</si>
  <si>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</si>
  <si>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</si>
  <si>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</si>
  <si>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</si>
  <si>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</si>
  <si>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</si>
  <si>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</si>
  <si>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</si>
  <si>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</si>
  <si>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</si>
  <si>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</si>
  <si>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</si>
  <si>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</si>
  <si>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</si>
  <si>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</si>
  <si>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</si>
  <si>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</si>
  <si>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</si>
  <si>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</si>
  <si>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</si>
  <si>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</si>
  <si>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</si>
  <si>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</si>
  <si>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</si>
  <si>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</si>
  <si>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</si>
  <si>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</si>
  <si>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</si>
  <si>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</si>
  <si>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</si>
  <si>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</si>
  <si>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</si>
  <si>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</si>
  <si>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</si>
  <si>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</si>
  <si>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</si>
  <si>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</si>
  <si>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</si>
  <si>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</si>
  <si>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</si>
  <si>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</si>
  <si>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</si>
  <si>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</si>
  <si>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</si>
  <si>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</si>
  <si>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</si>
  <si>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</si>
  <si>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</si>
  <si>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</si>
  <si>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</si>
  <si>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</si>
  <si>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</si>
  <si>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</si>
  <si>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</si>
  <si>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</si>
  <si>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</si>
  <si>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</si>
  <si>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</si>
  <si>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</si>
  <si>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</si>
  <si>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</si>
  <si>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</si>
  <si>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</si>
  <si>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</si>
  <si>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</si>
  <si>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</si>
  <si>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</si>
  <si>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</si>
  <si>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</si>
  <si>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</si>
  <si>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</si>
  <si>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</si>
  <si>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</si>
  <si>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</si>
  <si>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</si>
  <si>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</si>
  <si>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</si>
  <si>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</si>
  <si>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</si>
  <si>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</si>
  <si>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</si>
  <si>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</si>
  <si>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</si>
  <si>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</si>
  <si>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</si>
  <si>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</si>
  <si>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</si>
  <si>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</si>
  <si>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</si>
  <si>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</si>
  <si>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</si>
  <si>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</si>
  <si>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</si>
  <si>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</si>
  <si>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</si>
  <si>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</si>
  <si>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</si>
  <si>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</si>
  <si>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</si>
  <si>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</si>
  <si>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</si>
  <si>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</si>
  <si>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</si>
  <si>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</si>
  <si>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</si>
  <si>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</si>
  <si>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</si>
  <si>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</si>
  <si>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</si>
  <si>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</si>
  <si>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</si>
  <si>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</si>
  <si>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</si>
  <si>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</si>
  <si>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</si>
  <si>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</si>
  <si>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</si>
  <si>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</si>
  <si>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</si>
  <si>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</si>
  <si>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</si>
  <si>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</si>
  <si>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</si>
  <si>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</si>
  <si>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</si>
  <si>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</si>
  <si>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</si>
  <si>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</si>
  <si>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</si>
  <si>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</si>
  <si>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</si>
  <si>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</si>
  <si>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</si>
  <si>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</si>
  <si>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</si>
  <si>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</si>
  <si>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</si>
  <si>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</si>
  <si>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</si>
  <si>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</si>
  <si>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</si>
  <si>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</si>
  <si>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</si>
  <si>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</si>
  <si>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</si>
  <si>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</si>
  <si>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</si>
  <si>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</si>
  <si>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</si>
  <si>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</si>
  <si>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</si>
  <si>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</si>
  <si>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</si>
  <si>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</si>
  <si>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</si>
  <si>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</si>
  <si>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</si>
  <si>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</si>
  <si>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</si>
  <si>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</si>
  <si>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</si>
  <si>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</si>
  <si>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</si>
  <si>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</si>
  <si>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</si>
  <si>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</si>
  <si>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</si>
  <si>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</si>
  <si>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</si>
  <si>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</si>
  <si>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</si>
  <si>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</si>
  <si>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</si>
  <si>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</si>
  <si>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</si>
  <si>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</si>
  <si>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</si>
  <si>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</si>
  <si>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</si>
  <si>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</si>
  <si>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</si>
  <si>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</si>
  <si>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</si>
  <si>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</si>
  <si>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</si>
  <si>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</si>
  <si>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</si>
  <si>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</si>
  <si>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</si>
  <si>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</si>
  <si>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</si>
  <si>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</si>
  <si>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</si>
  <si>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</si>
  <si>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</si>
  <si>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</si>
  <si>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</si>
  <si>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</si>
  <si>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</si>
  <si>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</si>
  <si>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</si>
  <si>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</si>
  <si>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</si>
  <si>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</si>
  <si>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</si>
  <si>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</si>
  <si>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</si>
  <si>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</si>
  <si>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</si>
  <si>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</si>
  <si>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</si>
  <si>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</si>
  <si>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</si>
  <si>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</si>
  <si>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</si>
  <si>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</si>
  <si>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</si>
  <si>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</si>
  <si>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</si>
  <si>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</si>
  <si>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</si>
  <si>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</si>
  <si>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</si>
  <si>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</si>
  <si>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</si>
  <si>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</si>
  <si>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</si>
  <si>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</si>
  <si>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</si>
  <si>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</si>
  <si>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</si>
  <si>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</si>
  <si>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</si>
  <si>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</si>
  <si>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</si>
  <si>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</si>
  <si>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</si>
  <si>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</si>
  <si>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</si>
  <si>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</si>
  <si>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</si>
  <si>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</si>
  <si>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</si>
  <si>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</si>
  <si>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</si>
  <si>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</si>
  <si>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</si>
  <si>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</si>
  <si>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</si>
  <si>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</si>
  <si>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</si>
  <si>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</si>
  <si>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</si>
  <si>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</si>
  <si>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</si>
  <si>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</si>
  <si>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</si>
  <si>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</si>
  <si>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</si>
  <si>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</si>
  <si>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</si>
  <si>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</si>
  <si>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</si>
  <si>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</si>
  <si>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</si>
  <si>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</si>
  <si>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</si>
  <si>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</si>
  <si>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</si>
  <si>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</si>
  <si>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</si>
  <si>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</si>
  <si>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</si>
  <si>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</si>
  <si>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</si>
  <si>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</si>
  <si>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</si>
  <si>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</si>
  <si>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</si>
  <si>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</si>
  <si>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</si>
  <si>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</si>
  <si>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</si>
  <si>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</si>
  <si>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</si>
  <si>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</si>
  <si>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</si>
  <si>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</si>
  <si>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</si>
  <si>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</si>
  <si>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</si>
  <si>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</si>
  <si>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</si>
  <si>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</si>
  <si>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</si>
  <si>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</si>
  <si>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</si>
  <si>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</si>
  <si>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</si>
  <si>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</si>
  <si>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</si>
  <si>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</si>
  <si>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</si>
  <si>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</si>
  <si>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</si>
  <si>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</si>
  <si>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</si>
  <si>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</si>
  <si>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</si>
  <si>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</si>
  <si>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</si>
  <si>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</si>
  <si>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</si>
  <si>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</si>
  <si>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</si>
  <si>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</si>
  <si>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</si>
  <si>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</si>
  <si>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</si>
  <si>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</si>
  <si>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</si>
  <si>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</si>
  <si>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</si>
  <si>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</si>
  <si>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</si>
  <si>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</si>
  <si>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</si>
  <si>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</si>
  <si>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</si>
  <si>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</si>
  <si>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</si>
  <si>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</si>
  <si>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</si>
  <si>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</si>
  <si>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</si>
  <si>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</si>
  <si>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</si>
  <si>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</si>
  <si>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</si>
  <si>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</si>
  <si>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</si>
  <si>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</si>
  <si>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</si>
  <si>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</si>
  <si>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</si>
  <si>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</si>
  <si>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</si>
  <si>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</si>
  <si>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</si>
  <si>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</si>
  <si>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</si>
  <si>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</si>
  <si>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</si>
  <si>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</si>
  <si>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</si>
  <si>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</si>
  <si>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</si>
  <si>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</si>
  <si>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</si>
  <si>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</si>
  <si>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</si>
  <si>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</si>
  <si>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</si>
  <si>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</si>
  <si>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</si>
  <si>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</si>
  <si>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</si>
  <si>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</si>
  <si>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</si>
  <si>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</si>
  <si>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</si>
  <si>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</si>
  <si>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</si>
  <si>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</si>
  <si>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</si>
  <si>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</si>
  <si>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</si>
  <si>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</si>
  <si>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</si>
  <si>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</si>
  <si>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</si>
  <si>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</si>
  <si>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</si>
  <si>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</si>
  <si>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</si>
  <si>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</si>
  <si>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</si>
  <si>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</si>
  <si>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</si>
  <si>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</si>
  <si>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</si>
  <si>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</si>
  <si>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</si>
  <si>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</si>
  <si>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</si>
  <si>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</si>
  <si>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</si>
  <si>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</si>
  <si>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</si>
  <si>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</si>
  <si>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</si>
  <si>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</si>
  <si>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</si>
  <si>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</si>
  <si>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</si>
  <si>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</si>
  <si>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</si>
  <si>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</si>
  <si>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</si>
  <si>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</si>
  <si>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</si>
  <si>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</si>
  <si>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</si>
  <si>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</si>
  <si>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</si>
  <si>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</si>
  <si>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</si>
  <si>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</si>
  <si>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</si>
  <si>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</si>
  <si>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</si>
  <si>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</si>
  <si>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</si>
  <si>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</si>
  <si>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</si>
  <si>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</si>
  <si>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</si>
  <si>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</si>
  <si>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</si>
  <si>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</si>
  <si>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</si>
  <si>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</si>
  <si>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</si>
  <si>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</si>
  <si>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</si>
  <si>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</si>
  <si>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</si>
  <si>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</si>
  <si>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</si>
  <si>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</si>
  <si>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</si>
  <si>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</si>
  <si>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</si>
  <si>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</si>
  <si>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</si>
  <si>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</si>
  <si>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</si>
  <si>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</si>
  <si>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</si>
  <si>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</si>
  <si>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</si>
  <si>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</si>
  <si>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</si>
  <si>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</si>
  <si>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</si>
  <si>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</si>
  <si>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</si>
  <si>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</si>
  <si>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</si>
  <si>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</si>
  <si>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</si>
  <si>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</si>
  <si>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</si>
  <si>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</si>
  <si>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</si>
  <si>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</si>
  <si>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</si>
  <si>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</si>
  <si>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</si>
  <si>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</si>
  <si>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</si>
  <si>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</si>
  <si>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</si>
  <si>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</si>
  <si>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</si>
  <si>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</si>
  <si>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</si>
  <si>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</si>
  <si>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</si>
  <si>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</si>
  <si>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</si>
  <si>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</si>
  <si>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</si>
  <si>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</si>
  <si>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</si>
  <si>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</si>
  <si>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</si>
  <si>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</si>
  <si>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</si>
  <si>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</si>
  <si>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</si>
  <si>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</si>
  <si>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</si>
  <si>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</si>
  <si>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</si>
  <si>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</si>
  <si>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</si>
  <si>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</si>
  <si>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</si>
  <si>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</si>
  <si>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</si>
  <si>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</si>
  <si>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</si>
  <si>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</si>
  <si>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</si>
  <si>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</si>
  <si>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</si>
  <si>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</si>
  <si>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</si>
  <si>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</si>
  <si>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</si>
  <si>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</si>
  <si>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</si>
  <si>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</si>
  <si>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</si>
  <si>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</si>
  <si>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</si>
  <si>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</si>
  <si>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</si>
  <si>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</si>
  <si>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</si>
  <si>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</si>
  <si>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</si>
  <si>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</si>
  <si>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</si>
  <si>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</si>
  <si>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</si>
  <si>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</si>
  <si>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</si>
  <si>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</si>
  <si>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</si>
  <si>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</si>
  <si>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</si>
  <si>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</si>
  <si>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</si>
  <si>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</si>
  <si>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</si>
  <si>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</si>
  <si>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</si>
  <si>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</si>
  <si>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</si>
  <si>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</si>
  <si>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</si>
  <si>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</si>
  <si>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</si>
  <si>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</si>
  <si>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</si>
  <si>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</si>
  <si>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</si>
  <si>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</si>
  <si>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</si>
  <si>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</si>
  <si>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</si>
  <si>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</si>
  <si>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</si>
  <si>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</si>
  <si>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</si>
  <si>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</si>
  <si>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</si>
  <si>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</si>
  <si>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</si>
  <si>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</si>
  <si>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</si>
  <si>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</si>
  <si>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</si>
  <si>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</si>
  <si>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</si>
  <si>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</si>
  <si>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</si>
  <si>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</si>
  <si>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</si>
  <si>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</si>
  <si>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</si>
  <si>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</si>
  <si>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</si>
  <si>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</si>
  <si>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</si>
  <si>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</si>
  <si>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</si>
  <si>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</si>
  <si>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</si>
  <si>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</si>
  <si>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</si>
  <si>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</si>
  <si>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</si>
  <si>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</si>
  <si>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</si>
  <si>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</si>
  <si>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</si>
  <si>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</si>
  <si>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</si>
  <si>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</si>
  <si>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</si>
  <si>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</si>
  <si>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</si>
  <si>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</si>
  <si>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</si>
  <si>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</si>
  <si>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</si>
  <si>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</si>
  <si>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</si>
  <si>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</si>
  <si>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</si>
  <si>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</si>
  <si>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</si>
  <si>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</si>
  <si>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</si>
  <si>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</si>
  <si>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</si>
  <si>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</si>
  <si>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</si>
  <si>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</si>
  <si>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</si>
  <si>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</si>
  <si>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</si>
  <si>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</si>
  <si>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</si>
  <si>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</si>
  <si>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</si>
  <si>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</si>
  <si>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</si>
  <si>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</si>
  <si>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</si>
  <si>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</si>
  <si>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</si>
  <si>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</si>
  <si>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</si>
  <si>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</si>
  <si>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</si>
  <si>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</si>
  <si>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</si>
  <si>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</si>
  <si>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</si>
  <si>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</si>
  <si>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</si>
  <si>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</si>
  <si>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</si>
  <si>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</si>
  <si>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</si>
  <si>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</si>
  <si>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</si>
  <si>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</si>
  <si>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</si>
  <si>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</si>
  <si>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</si>
  <si>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</si>
  <si>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</si>
  <si>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</si>
  <si>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</si>
  <si>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</si>
  <si>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</si>
  <si>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</si>
  <si>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</si>
  <si>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</si>
  <si>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</si>
  <si>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</si>
  <si>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</si>
  <si>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</si>
  <si>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</si>
  <si>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</si>
  <si>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</si>
  <si>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</si>
  <si>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</si>
  <si>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</si>
  <si>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</si>
  <si>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</si>
  <si>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</si>
  <si>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</si>
  <si>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</si>
  <si>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</si>
  <si>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</si>
  <si>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</si>
  <si>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</si>
  <si>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</si>
  <si>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</si>
  <si>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</si>
  <si>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</si>
  <si>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</si>
  <si>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</si>
  <si>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</si>
  <si>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</si>
  <si>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</si>
  <si>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</si>
  <si>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</si>
  <si>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</si>
  <si>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</si>
  <si>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</si>
  <si>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</si>
  <si>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</si>
  <si>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</si>
  <si>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</si>
  <si>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</si>
  <si>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</si>
  <si>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</si>
  <si>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</si>
  <si>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</si>
  <si>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</si>
  <si>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</si>
  <si>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</si>
  <si>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</si>
  <si>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</si>
  <si>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</si>
  <si>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</si>
  <si>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</si>
  <si>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</si>
  <si>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</si>
  <si>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</si>
  <si>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</si>
  <si>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</si>
  <si>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</si>
  <si>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</si>
  <si>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</si>
  <si>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</si>
  <si>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</si>
  <si>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</si>
  <si>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</si>
  <si>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</si>
  <si>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</si>
  <si>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</si>
  <si>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</si>
  <si>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</si>
  <si>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</si>
  <si>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</si>
  <si>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</si>
  <si>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</si>
  <si>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</si>
  <si>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</si>
  <si>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</si>
  <si>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</si>
  <si>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</si>
  <si>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</si>
  <si>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</si>
  <si>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</si>
  <si>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</si>
  <si>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</si>
  <si>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</si>
  <si>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</si>
  <si>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</si>
  <si>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</si>
  <si>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</si>
  <si>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</si>
  <si>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</si>
  <si>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</si>
  <si>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</si>
  <si>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</si>
  <si>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</si>
  <si>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</si>
  <si>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</si>
  <si>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</si>
  <si>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</si>
  <si>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</si>
  <si>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</si>
  <si>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</si>
  <si>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</si>
  <si>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</si>
  <si>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</si>
  <si>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</si>
  <si>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</si>
  <si>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</si>
  <si>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</si>
  <si>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</si>
  <si>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</si>
  <si>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</si>
  <si>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</si>
  <si>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</si>
  <si>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</si>
  <si>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</si>
  <si>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</si>
  <si>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</si>
  <si>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</si>
  <si>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</si>
  <si>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</si>
  <si>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</si>
  <si>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</si>
  <si>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</si>
  <si>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</si>
  <si>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</si>
  <si>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</si>
  <si>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</si>
  <si>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</si>
  <si>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</si>
  <si>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</si>
  <si>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</si>
  <si>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</si>
  <si>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</si>
  <si>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</si>
  <si>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</si>
  <si>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</si>
  <si>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</si>
  <si>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</si>
  <si>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</si>
  <si>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</si>
  <si>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</si>
  <si>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</si>
  <si>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</si>
  <si>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</si>
  <si>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</si>
  <si>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</si>
  <si>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</si>
  <si>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</si>
  <si>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</si>
  <si>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</si>
  <si>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</si>
  <si>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</si>
  <si>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</si>
  <si>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</si>
  <si>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</si>
  <si>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</si>
  <si>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</si>
  <si>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</si>
  <si>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</si>
  <si>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</si>
  <si>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</si>
  <si>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</si>
  <si>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</si>
  <si>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</si>
  <si>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</si>
  <si>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</si>
  <si>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</si>
  <si>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</si>
  <si>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</si>
  <si>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</si>
  <si>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</si>
  <si>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</si>
  <si>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</si>
  <si>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</si>
  <si>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</si>
  <si>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</si>
  <si>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</si>
  <si>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</si>
  <si>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</si>
  <si>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</si>
  <si>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</si>
  <si>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</si>
  <si>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</si>
  <si>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</si>
  <si>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</si>
  <si>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</si>
  <si>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</si>
  <si>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</si>
  <si>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</si>
  <si>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</si>
  <si>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</si>
  <si>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</si>
  <si>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</si>
  <si>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</si>
  <si>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</si>
  <si>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</si>
  <si>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</si>
  <si>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</si>
  <si>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</si>
  <si>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</si>
  <si>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</si>
  <si>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</si>
  <si>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</si>
  <si>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</si>
  <si>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</si>
  <si>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</si>
  <si>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</si>
  <si>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</si>
  <si>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</si>
  <si>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</si>
  <si>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</si>
  <si>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</si>
  <si>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</si>
  <si>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</si>
  <si>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</si>
  <si>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</si>
  <si>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</si>
  <si>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</si>
  <si>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</si>
  <si>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</si>
  <si>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</si>
  <si>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</si>
  <si>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</si>
  <si>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</si>
  <si>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</si>
  <si>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</si>
  <si>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</si>
  <si>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</si>
  <si>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</si>
  <si>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</si>
  <si>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</si>
  <si>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</si>
  <si>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</si>
  <si>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</si>
  <si>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</si>
  <si>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</si>
  <si>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</si>
  <si>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</si>
  <si>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</si>
  <si>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</si>
  <si>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</si>
  <si>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</si>
  <si>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</si>
  <si>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</si>
  <si>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</si>
  <si>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</si>
  <si>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</si>
  <si>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</si>
  <si>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</si>
  <si>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</si>
  <si>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</si>
  <si>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</si>
  <si>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</si>
  <si>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</si>
  <si>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</si>
  <si>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</si>
  <si>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</si>
  <si>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</si>
  <si>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</si>
  <si>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</si>
  <si>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</si>
  <si>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</si>
  <si>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</si>
  <si>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</si>
  <si>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</si>
  <si>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</si>
  <si>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</si>
  <si>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</si>
  <si>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</si>
  <si>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</si>
  <si>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</si>
  <si>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</si>
  <si>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</si>
  <si>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</si>
  <si>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</si>
  <si>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</si>
  <si>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</si>
  <si>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</si>
  <si>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</si>
  <si>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</si>
  <si>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</si>
  <si>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</si>
  <si>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</si>
  <si>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</si>
  <si>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</si>
  <si>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</si>
  <si>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</si>
  <si>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</si>
  <si>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</si>
  <si>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</si>
  <si>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</si>
  <si>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</si>
  <si>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</si>
  <si>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</si>
  <si>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</si>
  <si>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</si>
  <si>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</si>
  <si>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</si>
  <si>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</si>
  <si>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</si>
  <si>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</si>
  <si>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</si>
  <si>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</si>
  <si>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</si>
  <si>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</si>
  <si>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</si>
  <si>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</si>
  <si>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</si>
  <si>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</si>
  <si>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</si>
  <si>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</si>
  <si>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</si>
  <si>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</si>
  <si>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</si>
  <si>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</si>
  <si>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</si>
  <si>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</si>
  <si>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</si>
  <si>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</si>
  <si>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</si>
  <si>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</si>
  <si>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</si>
  <si>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</si>
  <si>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</si>
  <si>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</si>
  <si>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</si>
  <si>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</si>
  <si>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</si>
  <si>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</si>
  <si>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</si>
  <si>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</si>
  <si>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</si>
  <si>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</si>
  <si>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</si>
  <si>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</si>
  <si>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</si>
  <si>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</si>
  <si>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</si>
  <si>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</si>
  <si>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</si>
  <si>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</si>
  <si>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</si>
  <si>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</si>
  <si>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</si>
  <si>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</si>
  <si>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</si>
  <si>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</si>
  <si>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</si>
  <si>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</si>
  <si>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</si>
  <si>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</si>
  <si>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</si>
  <si>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</si>
  <si>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</si>
  <si>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</si>
  <si>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</si>
  <si>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</si>
  <si>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</si>
  <si>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</si>
  <si>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</si>
  <si>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</si>
  <si>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</si>
  <si>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</si>
  <si>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</si>
  <si>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</si>
  <si>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</si>
  <si>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</si>
  <si>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</si>
  <si>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</si>
  <si>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</si>
  <si>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</si>
  <si>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</si>
  <si>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</si>
  <si>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</si>
  <si>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</si>
  <si>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</si>
  <si>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</si>
  <si>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</si>
  <si>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</si>
  <si>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</si>
  <si>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</si>
  <si>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</si>
  <si>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</si>
  <si>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</si>
  <si>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</si>
  <si>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</si>
  <si>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</si>
  <si>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</si>
  <si>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</si>
  <si>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</si>
  <si>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</si>
  <si>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</si>
  <si>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</si>
  <si>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</si>
  <si>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</si>
  <si>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</si>
  <si>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</si>
  <si>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</si>
  <si>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</si>
  <si>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</si>
  <si>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</si>
  <si>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</si>
  <si>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</si>
  <si>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</si>
  <si>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</si>
  <si>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</si>
  <si>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</si>
  <si>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</si>
  <si>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</si>
  <si>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</si>
  <si>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</si>
  <si>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</si>
  <si>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</si>
  <si>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</si>
  <si>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</si>
  <si>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</si>
  <si>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</si>
  <si>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</si>
  <si>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</si>
  <si>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</si>
  <si>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</si>
  <si>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</si>
  <si>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</si>
  <si>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</si>
  <si>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</si>
  <si>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</si>
  <si>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</si>
  <si>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</si>
  <si>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</si>
  <si>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</si>
  <si>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</si>
  <si>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</si>
  <si>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</si>
  <si>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</si>
  <si>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</si>
  <si>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</si>
  <si>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</si>
  <si>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</si>
  <si>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</si>
  <si>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</si>
  <si>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</si>
  <si>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</si>
  <si>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</si>
  <si>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</si>
  <si>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</si>
  <si>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</si>
  <si>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</si>
  <si>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</si>
  <si>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</si>
  <si>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</si>
  <si>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</si>
  <si>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</si>
  <si>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</si>
  <si>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</si>
  <si>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</si>
  <si>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</si>
  <si>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</si>
  <si>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</si>
  <si>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</si>
  <si>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</si>
  <si>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</si>
  <si>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</si>
  <si>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</si>
  <si>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</si>
  <si>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</si>
  <si>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</si>
  <si>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</si>
  <si>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</si>
  <si>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</si>
  <si>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</si>
  <si>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</si>
  <si>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</si>
  <si>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</si>
  <si>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</si>
  <si>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</si>
  <si>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</si>
  <si>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</si>
  <si>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</si>
  <si>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</si>
  <si>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</si>
  <si>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</si>
  <si>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</si>
  <si>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</si>
  <si>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</si>
  <si>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</si>
  <si>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</si>
  <si>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</si>
  <si>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</si>
  <si>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</si>
  <si>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</si>
  <si>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</si>
  <si>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</si>
  <si>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</si>
  <si>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</si>
  <si>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</si>
  <si>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</si>
  <si>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</si>
  <si>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</si>
  <si>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</si>
  <si>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</si>
  <si>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</si>
  <si>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</si>
  <si>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</si>
  <si>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</si>
  <si>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</si>
  <si>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</si>
  <si>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</si>
  <si>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</si>
  <si>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</si>
  <si>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</si>
  <si>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</si>
  <si>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</si>
  <si>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</si>
  <si>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</si>
  <si>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</si>
  <si>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</si>
  <si>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</si>
  <si>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</si>
  <si>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</si>
  <si>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</si>
  <si>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</si>
  <si>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</si>
  <si>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</si>
  <si>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</si>
  <si>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</si>
  <si>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</si>
  <si>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</si>
  <si>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</si>
  <si>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</si>
  <si>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</si>
  <si>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</si>
  <si>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</si>
  <si>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</si>
  <si>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</si>
  <si>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</si>
  <si>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</si>
  <si>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</si>
  <si>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</si>
  <si>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</si>
  <si>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</si>
  <si>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</si>
  <si>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</si>
  <si>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</si>
  <si>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</si>
  <si>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</si>
  <si>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</si>
  <si>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</si>
  <si>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</si>
  <si>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</si>
  <si>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</si>
  <si>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</si>
  <si>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</si>
  <si>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</si>
  <si>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</si>
  <si>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</si>
  <si>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</si>
  <si>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</si>
  <si>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</si>
  <si>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</si>
  <si>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</si>
  <si>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</si>
  <si>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</si>
  <si>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</si>
  <si>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</si>
  <si>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</si>
  <si>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</si>
  <si>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</si>
  <si>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</si>
  <si>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</si>
  <si>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</si>
  <si>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</si>
  <si>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</si>
  <si>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</si>
  <si>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</si>
  <si>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</si>
  <si>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</si>
  <si>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</si>
  <si>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</si>
  <si>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</si>
  <si>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</si>
  <si>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</si>
  <si>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</si>
  <si>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</si>
  <si>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</si>
  <si>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</si>
  <si>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</si>
  <si>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</si>
  <si>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</si>
  <si>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</si>
  <si>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</si>
  <si>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</si>
  <si>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</si>
  <si>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</si>
  <si>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</si>
  <si>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</si>
  <si>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</si>
  <si>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</si>
  <si>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</si>
  <si>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</si>
  <si>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</si>
  <si>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</si>
  <si>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</si>
  <si>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</si>
  <si>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</si>
  <si>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</si>
  <si>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</si>
  <si>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</si>
  <si>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</si>
  <si>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</si>
  <si>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</si>
  <si>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</si>
  <si>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</si>
  <si>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</si>
  <si>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</si>
  <si>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</si>
  <si>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</si>
  <si>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</si>
  <si>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</si>
  <si>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</si>
  <si>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</si>
  <si>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</si>
  <si>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</si>
  <si>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</si>
  <si>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</si>
  <si>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</si>
  <si>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</si>
  <si>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</si>
  <si>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</si>
  <si>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</si>
  <si>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</si>
  <si>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</si>
  <si>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</si>
  <si>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</si>
  <si>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</si>
  <si>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</si>
  <si>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</si>
  <si>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</si>
  <si>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</si>
  <si>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</si>
  <si>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</si>
  <si>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</si>
  <si>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</si>
  <si>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</si>
  <si>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</si>
  <si>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</si>
  <si>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</si>
  <si>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</si>
  <si>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</si>
  <si>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</si>
  <si>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</si>
  <si>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</si>
  <si>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</si>
  <si>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</si>
  <si>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</si>
  <si>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</si>
  <si>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</si>
  <si>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</si>
  <si>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</si>
  <si>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</si>
  <si>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</si>
  <si>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</si>
  <si>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</si>
  <si>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</si>
  <si>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</si>
  <si>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</si>
  <si>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</si>
  <si>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</si>
  <si>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</si>
  <si>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</si>
  <si>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</si>
  <si>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</si>
  <si>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</si>
  <si>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</si>
  <si>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</si>
  <si>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</si>
  <si>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</si>
  <si>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</si>
  <si>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</si>
  <si>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</si>
  <si>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</si>
  <si>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</si>
  <si>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</si>
  <si>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</si>
  <si>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</si>
  <si>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</si>
  <si>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</si>
  <si>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</si>
  <si>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</si>
  <si>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</si>
  <si>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</si>
  <si>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</si>
  <si>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</si>
  <si>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</si>
  <si>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</si>
  <si>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</si>
  <si>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</si>
  <si>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</si>
  <si>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</si>
  <si>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</si>
  <si>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</si>
  <si>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</si>
  <si>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</si>
  <si>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</si>
  <si>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</si>
  <si>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</si>
  <si>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</si>
  <si>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</si>
  <si>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</si>
  <si>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</si>
  <si>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</si>
  <si>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</si>
  <si>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</si>
  <si>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</si>
  <si>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</si>
  <si>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</si>
  <si>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</si>
  <si>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</si>
  <si>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</si>
  <si>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</si>
  <si>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</si>
  <si>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</si>
  <si>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</si>
  <si>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</si>
  <si>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</si>
  <si>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</si>
  <si>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</si>
  <si>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</si>
  <si>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</si>
  <si>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</si>
  <si>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</si>
  <si>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</si>
  <si>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</si>
  <si>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</si>
  <si>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</si>
  <si>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</si>
  <si>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</si>
  <si>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</si>
  <si>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</si>
  <si>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</si>
  <si>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</si>
  <si>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</si>
  <si>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</si>
  <si>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</si>
  <si>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</si>
  <si>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</si>
  <si>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</si>
  <si>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</si>
  <si>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</si>
  <si>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</si>
  <si>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</si>
  <si>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</si>
  <si>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</si>
  <si>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</si>
  <si>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</si>
  <si>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</si>
  <si>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</si>
  <si>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</si>
  <si>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</si>
  <si>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</si>
  <si>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</si>
  <si>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</si>
  <si>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</si>
  <si>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</si>
  <si>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</si>
  <si>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</si>
  <si>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</si>
  <si>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</si>
  <si>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</si>
  <si>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</si>
  <si>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</si>
  <si>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</si>
  <si>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</si>
  <si>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</si>
  <si>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</si>
  <si>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</si>
  <si>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</si>
  <si>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</si>
  <si>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</si>
  <si>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</si>
  <si>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</si>
  <si>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</si>
  <si>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</si>
  <si>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</si>
  <si>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</si>
  <si>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</si>
  <si>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</si>
  <si>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</si>
  <si>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</si>
  <si>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</si>
  <si>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</si>
  <si>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</si>
  <si>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</si>
  <si>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</si>
  <si>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</si>
  <si>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</si>
  <si>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</si>
  <si>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</si>
  <si>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</si>
  <si>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</si>
  <si>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</si>
  <si>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</si>
  <si>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</si>
  <si>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</si>
  <si>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</si>
  <si>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</si>
  <si>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</si>
  <si>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</si>
  <si>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</si>
  <si>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</si>
  <si>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</si>
  <si>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</si>
  <si>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</si>
  <si>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</si>
  <si>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</si>
  <si>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</si>
  <si>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</si>
  <si>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</si>
  <si>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</si>
  <si>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</si>
  <si>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</si>
  <si>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</si>
  <si>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</si>
  <si>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</si>
  <si>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</si>
  <si>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</si>
  <si>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</si>
  <si>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</si>
  <si>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</si>
  <si>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</si>
  <si>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</si>
  <si>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</si>
  <si>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</si>
  <si>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</si>
  <si>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</si>
  <si>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</si>
  <si>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</si>
  <si>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</si>
  <si>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</si>
  <si>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</si>
  <si>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</si>
  <si>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</si>
  <si>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</si>
  <si>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</si>
  <si>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</si>
  <si>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</si>
  <si>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</si>
  <si>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</si>
  <si>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</si>
  <si>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</si>
  <si>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</si>
  <si>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</si>
  <si>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</si>
  <si>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</si>
  <si>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</si>
  <si>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</si>
  <si>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</si>
  <si>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</si>
  <si>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</si>
  <si>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</si>
  <si>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</si>
  <si>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</si>
  <si>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</si>
  <si>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</si>
  <si>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</si>
  <si>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</si>
  <si>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</si>
  <si>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</si>
  <si>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</si>
  <si>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</si>
  <si>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</si>
  <si>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</si>
  <si>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</si>
  <si>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</si>
  <si>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</si>
  <si>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</si>
  <si>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</si>
  <si>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</si>
  <si>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</si>
  <si>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</si>
  <si>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</si>
  <si>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</si>
  <si>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</si>
  <si>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</si>
  <si>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</si>
  <si>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</si>
  <si>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</si>
  <si>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</si>
  <si>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</si>
  <si>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</si>
  <si>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</si>
  <si>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</si>
  <si>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</si>
  <si>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</si>
  <si>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</si>
  <si>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</si>
  <si>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</si>
  <si>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</si>
  <si>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</si>
  <si>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</si>
  <si>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</si>
  <si>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</si>
  <si>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</si>
  <si>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</si>
  <si>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</si>
  <si>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</si>
  <si>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</si>
  <si>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</si>
  <si>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</si>
  <si>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</si>
  <si>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</si>
  <si>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</si>
  <si>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</si>
  <si>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</si>
  <si>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</si>
  <si>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</si>
  <si>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</si>
  <si>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</si>
  <si>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</si>
  <si>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</si>
  <si>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</si>
  <si>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</si>
  <si>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</si>
  <si>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</si>
  <si>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</si>
  <si>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</si>
  <si>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</si>
  <si>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</si>
  <si>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</si>
  <si>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</si>
  <si>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</si>
  <si>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</si>
  <si>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</si>
  <si>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</si>
  <si>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</si>
  <si>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</si>
  <si>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</si>
  <si>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</si>
  <si>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</si>
  <si>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</si>
  <si>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</si>
  <si>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</si>
  <si>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</si>
  <si>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</si>
  <si>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</si>
  <si>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</si>
  <si>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</si>
  <si>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</si>
  <si>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</si>
  <si>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</si>
  <si>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</si>
  <si>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</si>
  <si>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</si>
  <si>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</si>
  <si>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</si>
  <si>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</si>
  <si>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</si>
  <si>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</si>
  <si>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</si>
  <si>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</si>
  <si>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</si>
  <si>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</si>
  <si>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</si>
  <si>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</si>
  <si>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</si>
  <si>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</si>
  <si>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</si>
  <si>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</si>
  <si>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</si>
  <si>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</si>
  <si>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</si>
  <si>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</si>
  <si>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</si>
  <si>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</si>
  <si>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</si>
  <si>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</si>
  <si>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</si>
  <si>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</si>
  <si>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</si>
  <si>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</si>
  <si>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</si>
  <si>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</si>
  <si>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</si>
  <si>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</si>
  <si>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</si>
  <si>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</si>
  <si>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</si>
  <si>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</si>
  <si>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</si>
  <si>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</si>
  <si>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</si>
  <si>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</si>
  <si>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</si>
  <si>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</si>
  <si>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</si>
  <si>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</si>
  <si>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</si>
  <si>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</si>
  <si>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</si>
  <si>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</si>
  <si>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</si>
  <si>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</si>
  <si>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</si>
  <si>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</si>
  <si>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</si>
  <si>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</si>
  <si>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</si>
  <si>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</si>
  <si>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</si>
  <si>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</si>
  <si>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</si>
  <si>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</si>
  <si>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</si>
  <si>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</si>
  <si>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</si>
  <si>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</si>
  <si>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</si>
  <si>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</si>
  <si>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</si>
  <si>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</si>
  <si>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</si>
  <si>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</si>
  <si>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</si>
  <si>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</si>
  <si>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</si>
  <si>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</si>
  <si>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</si>
  <si>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</si>
  <si>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</si>
  <si>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</si>
  <si>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</si>
  <si>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</si>
  <si>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</si>
  <si>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</si>
  <si>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</si>
  <si>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</si>
  <si>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</si>
  <si>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</si>
  <si>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</si>
  <si>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</si>
  <si>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</si>
  <si>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</si>
  <si>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</si>
  <si>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</si>
  <si>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</si>
  <si>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</si>
  <si>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</si>
  <si>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</si>
  <si>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</si>
  <si>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</si>
  <si>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</si>
  <si>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</si>
  <si>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</si>
  <si>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</si>
  <si>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</si>
  <si>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</si>
  <si>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</si>
  <si>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</si>
  <si>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</si>
  <si>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</si>
  <si>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</si>
  <si>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</si>
  <si>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</si>
  <si>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</si>
  <si>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</si>
  <si>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</si>
  <si>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</si>
  <si>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</si>
  <si>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</si>
  <si>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</si>
  <si>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</si>
  <si>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</si>
  <si>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</si>
  <si>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</si>
  <si>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</si>
  <si>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</si>
  <si>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</si>
  <si>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</si>
  <si>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</si>
  <si>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</si>
  <si>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</si>
  <si>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</si>
  <si>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</si>
  <si>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</si>
  <si>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</si>
  <si>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</si>
  <si>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</si>
  <si>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</si>
  <si>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</si>
  <si>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</si>
  <si>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</si>
  <si>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</si>
  <si>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</si>
  <si>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</si>
  <si>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</si>
  <si>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</si>
  <si>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</si>
  <si>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</si>
  <si>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</si>
  <si>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</si>
  <si>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</si>
  <si>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</si>
  <si>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</si>
  <si>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</si>
  <si>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</si>
  <si>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</si>
  <si>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</si>
  <si>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</si>
  <si>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</si>
  <si>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</si>
  <si>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</si>
  <si>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</si>
  <si>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</si>
  <si>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</si>
  <si>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</si>
  <si>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</si>
  <si>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</si>
  <si>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</si>
  <si>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</si>
  <si>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</si>
  <si>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</si>
  <si>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</si>
  <si>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</si>
  <si>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</si>
  <si>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</si>
  <si>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</si>
  <si>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</si>
  <si>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</si>
  <si>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</si>
  <si>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</si>
  <si>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</si>
  <si>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</si>
  <si>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</si>
  <si>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</si>
  <si>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</si>
  <si>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</si>
  <si>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</si>
  <si>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</si>
  <si>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</si>
  <si>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</si>
  <si>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</si>
  <si>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</si>
  <si>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</si>
  <si>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</si>
  <si>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</si>
  <si>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</si>
  <si>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</si>
  <si>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</si>
  <si>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</si>
  <si>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</si>
  <si>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</si>
  <si>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</si>
  <si>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</si>
  <si>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</si>
  <si>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</si>
  <si>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</si>
  <si>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</si>
  <si>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</si>
  <si>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</si>
  <si>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</si>
  <si>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</si>
  <si>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</si>
  <si>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</si>
  <si>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</si>
  <si>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</si>
  <si>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</si>
  <si>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</si>
  <si>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</si>
  <si>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</si>
  <si>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</si>
  <si>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</si>
  <si>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</si>
  <si>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</si>
  <si>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</si>
  <si>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</si>
  <si>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</si>
  <si>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</si>
  <si>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</si>
  <si>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</si>
  <si>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</si>
  <si>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</si>
  <si>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</si>
  <si>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</si>
  <si>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</si>
  <si>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</si>
  <si>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</si>
  <si>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</si>
  <si>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</si>
  <si>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</si>
  <si>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</si>
  <si>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</si>
  <si>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</si>
  <si>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</si>
  <si>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</si>
  <si>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</si>
  <si>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</si>
  <si>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</si>
  <si>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</si>
  <si>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</si>
  <si>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</si>
  <si>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</si>
  <si>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</si>
  <si>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</si>
  <si>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</si>
  <si>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</si>
  <si>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</si>
  <si>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</si>
  <si>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</si>
  <si>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</si>
  <si>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</si>
  <si>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</si>
  <si>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</si>
  <si>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</si>
  <si>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</si>
  <si>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</si>
  <si>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</si>
  <si>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</si>
  <si>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</si>
  <si>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</si>
  <si>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</si>
  <si>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</si>
  <si>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</si>
  <si>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</si>
  <si>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</si>
  <si>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</si>
  <si>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</si>
  <si>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</si>
  <si>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</si>
  <si>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</si>
  <si>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</si>
  <si>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</si>
  <si>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</si>
  <si>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</si>
  <si>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</si>
  <si>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</si>
  <si>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</si>
  <si>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</si>
  <si>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</si>
  <si>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</si>
  <si>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</si>
  <si>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</si>
  <si>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</si>
  <si>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</si>
  <si>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</si>
  <si>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</si>
  <si>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</si>
  <si>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</si>
  <si>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</si>
  <si>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</si>
  <si>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</si>
  <si>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</si>
  <si>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</si>
  <si>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</si>
  <si>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</si>
  <si>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</si>
  <si>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</si>
  <si>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</si>
  <si>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</si>
  <si>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</si>
  <si>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</si>
  <si>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</si>
  <si>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</si>
  <si>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</si>
  <si>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</si>
  <si>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</si>
  <si>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</si>
  <si>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</si>
  <si>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</si>
  <si>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</si>
  <si>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</si>
  <si>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</si>
  <si>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</si>
  <si>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</si>
  <si>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</si>
  <si>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</si>
  <si>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</si>
  <si>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</si>
  <si>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</si>
  <si>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</si>
  <si>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</si>
  <si>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</si>
  <si>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</si>
  <si>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</si>
  <si>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</si>
  <si>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</si>
  <si>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</si>
  <si>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</si>
  <si>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</si>
  <si>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</si>
  <si>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</si>
  <si>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</si>
  <si>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</si>
  <si>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</si>
  <si>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</si>
  <si>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</si>
  <si>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</si>
  <si>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</si>
  <si>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</si>
  <si>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</si>
  <si>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</si>
  <si>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</si>
  <si>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</si>
  <si>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</si>
  <si>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</si>
  <si>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</si>
  <si>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</si>
  <si>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</si>
  <si>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</si>
  <si>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</si>
  <si>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</si>
  <si>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</si>
  <si>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</si>
  <si>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</si>
  <si>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</si>
  <si>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</si>
  <si>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</si>
  <si>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</si>
  <si>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</si>
  <si>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</si>
  <si>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</si>
  <si>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</si>
  <si>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</si>
  <si>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</si>
  <si>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</si>
  <si>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</si>
  <si>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</si>
  <si>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</si>
  <si>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</si>
  <si>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</si>
  <si>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</si>
  <si>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</si>
  <si>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</si>
  <si>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</si>
  <si>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</si>
  <si>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</si>
  <si>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</si>
  <si>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</si>
  <si>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</si>
  <si>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</si>
  <si>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</si>
  <si>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</si>
  <si>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</si>
  <si>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</si>
  <si>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</si>
  <si>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</si>
  <si>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</si>
  <si>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</si>
  <si>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</si>
  <si>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</si>
  <si>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</si>
  <si>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</si>
  <si>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</si>
  <si>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</si>
  <si>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</si>
  <si>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</si>
  <si>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</si>
  <si>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</si>
  <si>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</si>
  <si>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</si>
  <si>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</si>
  <si>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</si>
  <si>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</si>
  <si>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</si>
  <si>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</si>
  <si>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</si>
  <si>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</si>
  <si>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</si>
  <si>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</si>
  <si>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</si>
  <si>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</si>
  <si>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</si>
  <si>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</si>
  <si>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</si>
  <si>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</si>
  <si>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</si>
  <si>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</si>
  <si>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</si>
  <si>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</si>
  <si>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</si>
  <si>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</si>
  <si>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</si>
  <si>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</si>
  <si>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</si>
  <si>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</si>
  <si>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</si>
  <si>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</si>
  <si>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</si>
  <si>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</si>
  <si>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</si>
  <si>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</si>
  <si>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</si>
  <si>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</si>
  <si>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</si>
  <si>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</si>
  <si>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</si>
  <si>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</si>
  <si>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</si>
  <si>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</si>
  <si>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</si>
  <si>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</si>
  <si>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</si>
  <si>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</si>
  <si>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</si>
  <si>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</si>
  <si>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</si>
  <si>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</si>
  <si>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</si>
  <si>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</si>
  <si>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</si>
  <si>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</si>
  <si>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</si>
  <si>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</si>
  <si>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</si>
  <si>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</si>
  <si>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</si>
  <si>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</si>
  <si>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</si>
  <si>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</si>
  <si>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</si>
  <si>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</si>
  <si>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</si>
  <si>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</si>
  <si>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</si>
  <si>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</si>
  <si>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</si>
  <si>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</si>
  <si>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</si>
  <si>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</si>
  <si>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</si>
  <si>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</si>
  <si>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</si>
  <si>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</si>
  <si>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</si>
  <si>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</si>
  <si>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</si>
  <si>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</si>
  <si>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</si>
  <si>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</si>
  <si>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</si>
  <si>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</si>
  <si>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</si>
  <si>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</si>
  <si>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</si>
  <si>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</si>
  <si>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</si>
  <si>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</si>
  <si>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</si>
  <si>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</si>
  <si>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</si>
  <si>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</si>
  <si>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</si>
  <si>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</si>
  <si>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</si>
  <si>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</si>
  <si>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</si>
  <si>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</si>
  <si>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</si>
  <si>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</si>
  <si>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</si>
  <si>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</si>
  <si>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</si>
  <si>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</si>
  <si>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</si>
  <si>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</si>
  <si>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</si>
  <si>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</si>
  <si>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</si>
  <si>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</si>
  <si>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</si>
  <si>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</si>
  <si>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</si>
  <si>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</si>
  <si>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</si>
  <si>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</si>
  <si>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</si>
  <si>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</si>
  <si>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</si>
  <si>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</si>
  <si>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</si>
  <si>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</si>
  <si>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</si>
  <si>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</si>
  <si>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</si>
  <si>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</si>
  <si>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</si>
  <si>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</si>
  <si>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</si>
  <si>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</si>
  <si>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</si>
  <si>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</si>
  <si>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</si>
  <si>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</si>
  <si>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</si>
  <si>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</si>
  <si>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</si>
  <si>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</si>
  <si>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</si>
  <si>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</si>
  <si>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</si>
  <si>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</si>
  <si>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</si>
  <si>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</si>
  <si>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</si>
  <si>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</si>
  <si>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</si>
  <si>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</si>
  <si>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</si>
  <si>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</si>
  <si>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</si>
  <si>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</si>
  <si>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</si>
  <si>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</si>
  <si>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</si>
  <si>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</si>
  <si>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</si>
  <si>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</si>
  <si>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</si>
  <si>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</si>
  <si>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</si>
  <si>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</si>
  <si>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</si>
  <si>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</si>
  <si>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</si>
  <si>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</si>
  <si>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</si>
  <si>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</si>
  <si>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</si>
  <si>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</si>
  <si>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</si>
  <si>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</si>
  <si>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</si>
  <si>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</si>
  <si>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</si>
  <si>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</si>
  <si>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</si>
  <si>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</si>
  <si>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</si>
  <si>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</si>
  <si>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</si>
  <si>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</si>
  <si>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</si>
  <si>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</si>
  <si>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</si>
  <si>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</si>
  <si>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</si>
  <si>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</si>
  <si>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</si>
  <si>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</si>
  <si>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</si>
  <si>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</si>
  <si>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</si>
  <si>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</si>
  <si>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</si>
  <si>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</si>
  <si>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</si>
  <si>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</si>
  <si>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</si>
  <si>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</si>
  <si>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</si>
  <si>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</si>
  <si>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</si>
  <si>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</si>
  <si>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</si>
  <si>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</si>
  <si>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</si>
  <si>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</si>
  <si>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</si>
  <si>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</si>
  <si>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</si>
  <si>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</si>
  <si>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</si>
  <si>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</si>
  <si>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</si>
  <si>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</si>
  <si>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</si>
  <si>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</si>
  <si>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</si>
  <si>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</si>
  <si>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</si>
  <si>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</si>
  <si>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</si>
  <si>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</si>
  <si>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</si>
  <si>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</si>
  <si>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</si>
  <si>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</si>
  <si>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</si>
  <si>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</si>
  <si>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</si>
  <si>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</si>
  <si>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</si>
  <si>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</si>
  <si>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</si>
  <si>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</si>
  <si>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</si>
  <si>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</si>
  <si>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</si>
  <si>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</si>
  <si>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</si>
  <si>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</si>
  <si>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</si>
  <si>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</si>
  <si>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</si>
  <si>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</si>
  <si>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</si>
  <si>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</si>
  <si>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</si>
  <si>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</si>
  <si>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</si>
  <si>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</si>
  <si>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</si>
  <si>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</si>
  <si>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</si>
  <si>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</si>
  <si>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</si>
  <si>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</si>
  <si>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</si>
  <si>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</si>
  <si>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</si>
  <si>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</si>
  <si>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</si>
  <si>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</si>
  <si>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</si>
  <si>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</si>
  <si>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</si>
  <si>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</si>
  <si>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</si>
  <si>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</si>
  <si>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</si>
  <si>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</si>
  <si>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</si>
  <si>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</si>
  <si>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</si>
  <si>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</si>
  <si>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</si>
  <si>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</si>
  <si>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</si>
  <si>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</si>
  <si>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</si>
  <si>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</si>
  <si>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</si>
  <si>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</si>
  <si>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</si>
  <si>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</si>
  <si>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</si>
  <si>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</si>
  <si>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</si>
  <si>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</si>
  <si>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</si>
  <si>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</si>
  <si>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</si>
  <si>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</si>
  <si>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</si>
  <si>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</si>
  <si>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</si>
  <si>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</si>
  <si>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</si>
  <si>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</si>
  <si>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</si>
  <si>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</si>
  <si>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</si>
  <si>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</si>
  <si>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</si>
  <si>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</si>
  <si>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</si>
  <si>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</si>
  <si>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</si>
  <si>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</si>
  <si>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</si>
  <si>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</si>
  <si>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</si>
  <si>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</si>
  <si>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</si>
  <si>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</si>
  <si>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</si>
  <si>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</si>
  <si>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</si>
  <si>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</si>
  <si>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</si>
  <si>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</si>
  <si>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</si>
  <si>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</si>
  <si>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</si>
  <si>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</si>
  <si>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</si>
  <si>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</si>
  <si>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</si>
  <si>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</si>
  <si>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</si>
  <si>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</si>
  <si>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</si>
  <si>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</si>
  <si>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</si>
  <si>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</si>
  <si>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</si>
  <si>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</si>
  <si>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</si>
  <si>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</si>
  <si>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</si>
  <si>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</si>
  <si>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</si>
  <si>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</si>
  <si>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</si>
  <si>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</si>
  <si>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</si>
  <si>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</si>
  <si>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</si>
  <si>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</si>
  <si>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</si>
  <si>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</si>
  <si>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</si>
  <si>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</si>
  <si>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</si>
  <si>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</si>
  <si>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</si>
  <si>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</si>
  <si>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</si>
  <si>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</si>
  <si>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</si>
  <si>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</si>
  <si>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</si>
  <si>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</si>
  <si>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</si>
  <si>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</si>
  <si>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</si>
  <si>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</si>
  <si>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</si>
  <si>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</si>
  <si>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</si>
  <si>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</si>
  <si>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</si>
  <si>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</si>
  <si>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</si>
  <si>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</si>
  <si>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</si>
  <si>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</si>
  <si>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</si>
  <si>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</si>
  <si>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</si>
  <si>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</si>
  <si>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</si>
  <si>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</si>
  <si>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</si>
  <si>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</si>
  <si>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</si>
  <si>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</si>
  <si>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</si>
  <si>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</si>
  <si>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</si>
  <si>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</si>
  <si>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</si>
  <si>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</si>
  <si>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</si>
  <si>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</si>
  <si>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</si>
  <si>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</si>
  <si>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</si>
  <si>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</si>
  <si>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</si>
  <si>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</si>
  <si>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</si>
  <si>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</si>
  <si>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</si>
  <si>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</si>
  <si>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</si>
  <si>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</si>
  <si>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</si>
  <si>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</si>
  <si>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</si>
  <si>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</si>
  <si>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</si>
  <si>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</si>
  <si>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</si>
  <si>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</si>
  <si>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</si>
  <si>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</si>
  <si>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</si>
  <si>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</si>
  <si>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</si>
  <si>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</si>
  <si>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</si>
  <si>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</si>
  <si>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</si>
  <si>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</si>
  <si>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</si>
  <si>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</si>
  <si>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</si>
  <si>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</si>
  <si>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</si>
  <si>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</si>
  <si>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</si>
  <si>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</si>
  <si>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</si>
  <si>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</si>
  <si>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</si>
  <si>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</si>
  <si>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</si>
  <si>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</si>
  <si>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</si>
  <si>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</si>
  <si>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</si>
  <si>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</si>
  <si>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</si>
  <si>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</si>
  <si>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</si>
  <si>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</si>
  <si>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</si>
  <si>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</si>
  <si>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</si>
  <si>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</si>
  <si>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</si>
  <si>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</si>
  <si>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</si>
  <si>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</si>
  <si>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</si>
  <si>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</si>
  <si>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</si>
  <si>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</si>
  <si>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</si>
  <si>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</si>
  <si>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</si>
  <si>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</si>
  <si>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</si>
  <si>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</si>
  <si>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</si>
  <si>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</si>
  <si>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</si>
  <si>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</si>
  <si>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</si>
  <si>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</si>
  <si>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</si>
  <si>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</si>
  <si>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</si>
  <si>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</si>
  <si>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</si>
  <si>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</si>
  <si>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</si>
  <si>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</si>
  <si>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</si>
  <si>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</si>
  <si>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</si>
  <si>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</si>
  <si>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</si>
  <si>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</si>
  <si>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</si>
  <si>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</si>
  <si>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</si>
  <si>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</si>
  <si>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</si>
  <si>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</si>
  <si>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</si>
  <si>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</si>
  <si>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</si>
  <si>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</si>
  <si>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</si>
  <si>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</si>
  <si>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</si>
  <si>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</si>
  <si>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</si>
  <si>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</si>
  <si>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</si>
  <si>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</si>
  <si>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</si>
  <si>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</si>
  <si>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</si>
  <si>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</si>
  <si>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</si>
  <si>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</si>
  <si>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</si>
  <si>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</si>
  <si>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</si>
  <si>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</si>
  <si>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</si>
  <si>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</si>
  <si>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</si>
  <si>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</si>
  <si>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</si>
  <si>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</si>
  <si>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</si>
  <si>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</si>
  <si>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</si>
  <si>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</si>
  <si>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</si>
  <si>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</si>
  <si>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</si>
  <si>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</si>
  <si>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</si>
  <si>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</si>
  <si>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</si>
  <si>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</si>
  <si>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</si>
  <si>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</si>
  <si>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</si>
  <si>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</si>
  <si>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</si>
  <si>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</si>
  <si>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</si>
  <si>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</si>
  <si>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</si>
  <si>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</si>
  <si>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</si>
  <si>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</si>
  <si>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</si>
  <si>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</si>
  <si>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</si>
  <si>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</si>
  <si>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</si>
  <si>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</si>
  <si>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</si>
  <si>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</si>
  <si>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</si>
  <si>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</si>
  <si>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</si>
  <si>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</si>
  <si>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</si>
  <si>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</si>
  <si>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</si>
  <si>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</si>
  <si>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</si>
  <si>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</si>
  <si>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</si>
  <si>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</si>
  <si>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</si>
  <si>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</si>
  <si>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</si>
  <si>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</si>
  <si>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</si>
  <si>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</si>
  <si>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</si>
  <si>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</si>
  <si>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</si>
  <si>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</si>
  <si>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</si>
  <si>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</si>
  <si>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</si>
  <si>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</si>
  <si>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</si>
  <si>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</si>
  <si>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</si>
  <si>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</si>
  <si>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</si>
  <si>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</si>
  <si>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</si>
  <si>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</si>
  <si>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</si>
  <si>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</si>
  <si>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</si>
  <si>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</si>
  <si>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</si>
  <si>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</si>
  <si>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</si>
  <si>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</si>
  <si>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</si>
  <si>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</si>
  <si>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</si>
  <si>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</si>
  <si>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</si>
  <si>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</si>
  <si>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</si>
  <si>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</si>
  <si>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</si>
  <si>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</si>
  <si>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</si>
  <si>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</si>
  <si>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</si>
  <si>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</si>
  <si>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</si>
  <si>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</si>
  <si>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</si>
  <si>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</si>
  <si>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</si>
  <si>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</si>
  <si>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</si>
  <si>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</si>
  <si>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</si>
  <si>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</si>
  <si>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</si>
  <si>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</si>
  <si>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</si>
  <si>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</si>
  <si>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</si>
  <si>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</si>
  <si>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</si>
  <si>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</si>
  <si>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</si>
  <si>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</si>
  <si>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</si>
  <si>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</si>
  <si>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</si>
  <si>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</si>
  <si>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</si>
  <si>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</si>
  <si>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</si>
  <si>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</si>
  <si>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</si>
  <si>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</si>
  <si>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</si>
  <si>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</si>
  <si>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</si>
  <si>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</si>
  <si>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</si>
  <si>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</si>
  <si>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</si>
  <si>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</si>
  <si>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</si>
  <si>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</si>
  <si>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</si>
  <si>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</si>
  <si>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</si>
  <si>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</si>
  <si>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</si>
  <si>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</si>
  <si>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</si>
  <si>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</si>
  <si>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</si>
  <si>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</si>
  <si>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</si>
  <si>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</si>
  <si>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</si>
  <si>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</si>
  <si>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</si>
  <si>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</si>
  <si>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</si>
  <si>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</si>
  <si>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</si>
  <si>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</si>
  <si>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</si>
  <si>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</si>
  <si>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</si>
  <si>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</si>
  <si>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</si>
  <si>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</si>
  <si>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</si>
  <si>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</si>
  <si>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</si>
  <si>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</si>
  <si>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</si>
  <si>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</si>
  <si>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</si>
  <si>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</si>
  <si>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</si>
  <si>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</si>
  <si>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</si>
  <si>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</si>
  <si>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</si>
  <si>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</si>
  <si>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</si>
  <si>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</si>
  <si>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</si>
  <si>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</si>
  <si>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</si>
  <si>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</si>
  <si>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</si>
  <si>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</si>
  <si>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</si>
  <si>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</si>
  <si>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</si>
  <si>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</si>
  <si>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</si>
  <si>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</si>
  <si>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</si>
  <si>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</si>
  <si>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</si>
  <si>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</si>
  <si>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</si>
  <si>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</si>
  <si>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</si>
  <si>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</si>
  <si>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</si>
  <si>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</si>
  <si>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</si>
  <si>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</si>
  <si>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</si>
  <si>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</si>
  <si>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</si>
  <si>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</si>
  <si>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</si>
  <si>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</si>
  <si>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</si>
  <si>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</si>
  <si>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</si>
  <si>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</si>
  <si>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</si>
  <si>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</si>
  <si>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</si>
  <si>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</si>
  <si>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</si>
  <si>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</si>
  <si>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</si>
  <si>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</si>
  <si>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</si>
  <si>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</si>
  <si>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</si>
  <si>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</si>
  <si>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</si>
  <si>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</si>
  <si>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</si>
  <si>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</si>
  <si>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</si>
  <si>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</si>
  <si>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</si>
  <si>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</si>
  <si>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</si>
  <si>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</si>
  <si>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</si>
  <si>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</si>
  <si>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</si>
  <si>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</si>
  <si>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</si>
  <si>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</si>
  <si>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</si>
  <si>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</si>
  <si>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</si>
  <si>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</si>
  <si>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</si>
  <si>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</si>
  <si>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</si>
  <si>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</si>
  <si>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</si>
  <si>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</si>
  <si>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</si>
  <si>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</si>
  <si>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</si>
  <si>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</si>
  <si>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</si>
  <si>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</si>
  <si>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</si>
  <si>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</si>
  <si>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</si>
  <si>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</si>
  <si>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</si>
  <si>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</si>
  <si>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</si>
  <si>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</si>
  <si>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</si>
  <si>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</si>
  <si>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</si>
  <si>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</si>
  <si>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</si>
  <si>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</si>
  <si>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</si>
  <si>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</si>
  <si>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</si>
  <si>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</si>
  <si>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</si>
  <si>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</si>
  <si>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</si>
  <si>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</si>
  <si>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</si>
  <si>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</si>
  <si>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</si>
  <si>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</si>
  <si>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</si>
  <si>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</si>
  <si>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</si>
  <si>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</si>
  <si>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</si>
  <si>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</si>
  <si>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</si>
  <si>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</si>
  <si>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</si>
  <si>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</si>
  <si>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</si>
  <si>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</si>
  <si>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</si>
  <si>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</si>
  <si>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</si>
  <si>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</si>
  <si>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</si>
  <si>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</si>
  <si>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</si>
  <si>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</si>
  <si>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</si>
  <si>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</si>
  <si>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</si>
  <si>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</si>
  <si>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</si>
  <si>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</si>
  <si>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</si>
  <si>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</si>
  <si>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</si>
  <si>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</si>
  <si>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</si>
  <si>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</si>
  <si>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</si>
  <si>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</si>
  <si>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</si>
  <si>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</si>
  <si>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</si>
  <si>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</si>
  <si>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</si>
  <si>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</si>
  <si>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</si>
  <si>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</si>
  <si>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</si>
  <si>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</si>
  <si>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</si>
  <si>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</si>
  <si>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</si>
  <si>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</si>
  <si>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</si>
  <si>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</si>
  <si>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</si>
  <si>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</si>
  <si>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</si>
  <si>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</si>
  <si>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</si>
  <si>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</si>
  <si>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</si>
  <si>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</si>
  <si>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</si>
  <si>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</si>
  <si>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</si>
  <si>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</si>
  <si>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</si>
  <si>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</si>
  <si>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</si>
  <si>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</si>
  <si>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</si>
  <si>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</si>
  <si>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</si>
  <si>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</si>
  <si>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</si>
  <si>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</si>
  <si>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</si>
  <si>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</si>
  <si>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</si>
  <si>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</si>
  <si>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</si>
  <si>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</si>
  <si>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</si>
  <si>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</si>
  <si>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</si>
  <si>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</si>
  <si>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</si>
  <si>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</si>
  <si>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</si>
  <si>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</si>
  <si>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</si>
  <si>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</si>
  <si>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</si>
  <si>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</si>
  <si>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</si>
  <si>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</si>
  <si>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</si>
  <si>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</si>
  <si>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</si>
  <si>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</si>
  <si>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</si>
  <si>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</si>
  <si>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</si>
  <si>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</si>
  <si>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</si>
  <si>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</si>
  <si>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</si>
  <si>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</si>
  <si>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</si>
  <si>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</si>
  <si>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</si>
  <si>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</si>
  <si>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</si>
  <si>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</si>
  <si>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</si>
  <si>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</si>
  <si>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</si>
  <si>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</si>
  <si>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</si>
  <si>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</si>
  <si>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</si>
  <si>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</si>
  <si>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</si>
  <si>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</si>
  <si>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</si>
  <si>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</si>
  <si>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</si>
  <si>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</si>
  <si>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</si>
  <si>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</si>
  <si>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</si>
  <si>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</si>
  <si>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</si>
  <si>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</si>
  <si>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</si>
  <si>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</si>
  <si>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</si>
  <si>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</si>
  <si>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</si>
  <si>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</si>
  <si>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</si>
  <si>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</si>
  <si>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</si>
  <si>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</si>
  <si>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</si>
  <si>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</si>
  <si>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</si>
  <si>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</si>
  <si>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</si>
  <si>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</si>
  <si>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</si>
  <si>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</si>
  <si>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</si>
  <si>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</si>
  <si>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</si>
  <si>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</si>
  <si>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</si>
  <si>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</si>
  <si>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</si>
  <si>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</si>
  <si>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</si>
  <si>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</si>
  <si>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</si>
  <si>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</si>
  <si>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</si>
  <si>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</si>
  <si>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</si>
  <si>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</si>
  <si>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</si>
  <si>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</si>
  <si>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</si>
  <si>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</si>
  <si>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</si>
  <si>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</si>
  <si>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</si>
  <si>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</si>
  <si>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</si>
  <si>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</si>
  <si>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</si>
  <si>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</si>
  <si>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</si>
  <si>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</si>
  <si>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</si>
  <si>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</si>
  <si>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</si>
  <si>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</si>
  <si>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</si>
  <si>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</si>
  <si>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</si>
  <si>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</si>
  <si>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</si>
  <si>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</si>
  <si>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</si>
  <si>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</si>
  <si>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</si>
  <si>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</si>
  <si>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</si>
  <si>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</si>
  <si>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</si>
  <si>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</si>
  <si>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</si>
  <si>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</si>
  <si>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</si>
  <si>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</si>
  <si>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</si>
  <si>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</si>
  <si>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</si>
  <si>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</si>
  <si>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</si>
  <si>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</si>
  <si>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</si>
  <si>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</si>
  <si>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</si>
  <si>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</si>
  <si>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</si>
  <si>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</si>
  <si>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</si>
  <si>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</si>
  <si>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</si>
  <si>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</si>
  <si>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</si>
  <si>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</si>
  <si>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</si>
  <si>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</si>
  <si>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</si>
  <si>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</si>
  <si>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</si>
  <si>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</si>
  <si>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</si>
  <si>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</si>
  <si>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</si>
  <si>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</si>
  <si>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</si>
  <si>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</si>
  <si>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</si>
  <si>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</si>
  <si>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</si>
  <si>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</si>
  <si>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</si>
  <si>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</si>
  <si>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</si>
  <si>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</si>
  <si>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</si>
  <si>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</si>
  <si>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</si>
  <si>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</si>
  <si>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</si>
  <si>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</si>
  <si>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</si>
  <si>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</si>
  <si>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</si>
  <si>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</si>
  <si>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</si>
  <si>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</si>
  <si>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</si>
  <si>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</si>
  <si>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</si>
  <si>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</si>
  <si>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</si>
  <si>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</si>
  <si>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</si>
  <si>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</si>
  <si>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</si>
  <si>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</si>
  <si>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</si>
  <si>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</si>
  <si>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</si>
  <si>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</si>
  <si>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</si>
  <si>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</si>
  <si>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</si>
  <si>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</si>
  <si>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</si>
  <si>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</si>
  <si>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</si>
  <si>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</si>
  <si>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</si>
  <si>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</si>
  <si>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</si>
  <si>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</si>
  <si>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</si>
  <si>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</si>
  <si>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</si>
  <si>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</si>
  <si>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</si>
  <si>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</si>
  <si>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</si>
  <si>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</si>
  <si>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</si>
  <si>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</si>
  <si>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</si>
  <si>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</si>
  <si>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</si>
  <si>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</si>
  <si>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</si>
  <si>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</si>
  <si>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</si>
  <si>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</si>
  <si>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</si>
  <si>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</si>
  <si>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</si>
  <si>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</si>
  <si>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</si>
  <si>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</si>
  <si>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</si>
  <si>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</si>
  <si>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</si>
  <si>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</si>
  <si>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</si>
  <si>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</si>
  <si>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</si>
  <si>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</si>
  <si>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</si>
  <si>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</si>
  <si>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</si>
  <si>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</si>
  <si>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</si>
  <si>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</si>
  <si>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</si>
  <si>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</si>
  <si>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</si>
  <si>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</si>
  <si>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</si>
  <si>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</si>
  <si>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</si>
  <si>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</si>
  <si>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</si>
  <si>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</si>
  <si>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</si>
  <si>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</si>
  <si>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</si>
  <si>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</si>
  <si>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</si>
  <si>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</si>
  <si>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</si>
  <si>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</si>
  <si>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</si>
  <si>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</si>
  <si>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</si>
  <si>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</si>
  <si>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</si>
  <si>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</si>
  <si>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</si>
  <si>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</si>
  <si>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</si>
  <si>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</si>
  <si>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</si>
  <si>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</si>
  <si>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</si>
  <si>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</si>
  <si>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</si>
  <si>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</si>
  <si>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</si>
  <si>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</si>
  <si>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</si>
  <si>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</si>
  <si>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</si>
  <si>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</si>
  <si>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</si>
  <si>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</si>
  <si>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</si>
  <si>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</si>
  <si>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</si>
  <si>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</si>
  <si>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</si>
  <si>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</si>
  <si>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</si>
  <si>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</si>
  <si>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</si>
  <si>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</si>
  <si>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</si>
  <si>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</si>
  <si>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</si>
  <si>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</si>
  <si>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</si>
  <si>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</si>
  <si>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</si>
  <si>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</si>
  <si>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</si>
  <si>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</si>
  <si>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</si>
  <si>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</si>
  <si>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</si>
  <si>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</si>
  <si>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</si>
  <si>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</si>
  <si>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</si>
  <si>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</si>
  <si>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</si>
  <si>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</si>
  <si>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</si>
  <si>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</si>
  <si>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</si>
  <si>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</si>
  <si>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</si>
  <si>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</si>
  <si>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</si>
  <si>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</si>
  <si>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</si>
  <si>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</si>
  <si>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</si>
  <si>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</si>
  <si>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</si>
  <si>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</si>
  <si>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</si>
  <si>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</si>
  <si>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</si>
  <si>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</si>
  <si>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</si>
  <si>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</si>
  <si>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</si>
  <si>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</si>
  <si>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</si>
  <si>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</si>
  <si>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</si>
  <si>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</si>
  <si>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</si>
  <si>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</si>
  <si>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</si>
  <si>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</si>
  <si>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</si>
  <si>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</si>
  <si>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</si>
  <si>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</si>
  <si>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</si>
  <si>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</si>
  <si>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</si>
  <si>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</si>
  <si>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</si>
  <si>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</si>
  <si>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</si>
  <si>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</si>
  <si>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</si>
  <si>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</si>
  <si>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</si>
  <si>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</si>
  <si>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</si>
  <si>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</si>
  <si>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</si>
  <si>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</si>
  <si>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</si>
  <si>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</si>
  <si>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</si>
  <si>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</si>
  <si>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</si>
  <si>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</si>
  <si>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</si>
  <si>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</si>
  <si>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</si>
  <si>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</si>
  <si>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</si>
  <si>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</si>
  <si>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</si>
  <si>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</si>
  <si>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</si>
  <si>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</si>
  <si>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</si>
  <si>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</si>
  <si>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</si>
  <si>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</si>
  <si>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</si>
  <si>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</si>
  <si>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</si>
  <si>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</si>
  <si>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</si>
  <si>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</si>
  <si>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</si>
  <si>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</si>
  <si>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</si>
  <si>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</si>
  <si>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</si>
  <si>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</si>
  <si>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</si>
  <si>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</si>
  <si>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</si>
  <si>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</si>
  <si>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</si>
  <si>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</si>
  <si>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</si>
  <si>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</si>
  <si>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</si>
  <si>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</si>
  <si>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</si>
  <si>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</si>
  <si>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</si>
  <si>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</si>
  <si>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</si>
  <si>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</si>
  <si>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</si>
  <si>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</si>
  <si>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</si>
  <si>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</si>
  <si>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</si>
  <si>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</si>
  <si>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</si>
  <si>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</si>
  <si>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</si>
  <si>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</si>
  <si>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</si>
  <si>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</si>
  <si>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</si>
  <si>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</si>
  <si>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</si>
  <si>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</si>
  <si>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</si>
  <si>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</si>
  <si>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</si>
  <si>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</si>
  <si>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</si>
  <si>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</si>
  <si>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</si>
  <si>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</si>
  <si>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</si>
  <si>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</si>
  <si>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</si>
  <si>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</si>
  <si>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</si>
  <si>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</si>
  <si>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</si>
  <si>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</si>
  <si>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</si>
  <si>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</si>
  <si>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</si>
  <si>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</si>
  <si>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</si>
  <si>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</si>
  <si>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</si>
  <si>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</si>
  <si>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</si>
  <si>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</si>
  <si>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</si>
  <si>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</si>
  <si>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</si>
  <si>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</si>
  <si>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</si>
  <si>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</si>
  <si>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</si>
  <si>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</si>
  <si>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</si>
  <si>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</si>
  <si>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</si>
  <si>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</si>
  <si>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</si>
  <si>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</si>
  <si>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</si>
  <si>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</si>
  <si>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</si>
  <si>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</si>
  <si>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</si>
  <si>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</si>
  <si>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</si>
  <si>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</si>
  <si>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</si>
  <si>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</si>
  <si>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</si>
  <si>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</si>
  <si>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</si>
  <si>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</si>
  <si>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</si>
  <si>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</si>
  <si>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</si>
  <si>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</si>
  <si>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</si>
  <si>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</si>
  <si>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</si>
  <si>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</si>
  <si>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</si>
  <si>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</si>
  <si>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</si>
  <si>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</si>
  <si>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</si>
  <si>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</si>
  <si>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</si>
  <si>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</si>
  <si>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</si>
  <si>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</si>
  <si>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</si>
  <si>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</si>
  <si>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</si>
  <si>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</si>
  <si>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</si>
  <si>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</si>
  <si>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</si>
  <si>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</si>
  <si>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</si>
  <si>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</si>
  <si>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</si>
  <si>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</si>
  <si>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</si>
  <si>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</si>
  <si>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</si>
  <si>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</si>
  <si>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</si>
  <si>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</si>
  <si>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</si>
  <si>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</si>
  <si>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</si>
  <si>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</si>
  <si>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</si>
  <si>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</si>
  <si>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</si>
  <si>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</si>
  <si>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</si>
  <si>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</si>
  <si>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</si>
  <si>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</si>
  <si>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</si>
  <si>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</si>
  <si>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</si>
  <si>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</si>
  <si>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</si>
  <si>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</si>
  <si>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</si>
  <si>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</si>
  <si>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</si>
  <si>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</si>
  <si>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</si>
  <si>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</si>
  <si>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</si>
  <si>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</si>
  <si>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</si>
  <si>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</si>
  <si>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</si>
  <si>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</si>
  <si>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</si>
  <si>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</si>
  <si>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</si>
  <si>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</si>
  <si>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</si>
  <si>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</si>
  <si>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</si>
  <si>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</si>
  <si>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</si>
  <si>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</si>
  <si>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</si>
  <si>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</si>
  <si>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</si>
  <si>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</si>
  <si>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</si>
  <si>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</si>
  <si>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</si>
  <si>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</si>
  <si>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</si>
  <si>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</si>
  <si>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</si>
  <si>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</si>
  <si>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</si>
  <si>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</si>
  <si>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</si>
  <si>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</si>
  <si>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</si>
  <si>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</si>
  <si>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</si>
  <si>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</si>
  <si>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</si>
  <si>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</si>
  <si>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</si>
  <si>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</si>
  <si>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</si>
  <si>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</si>
  <si>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</si>
  <si>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</si>
  <si>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</si>
  <si>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</si>
  <si>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</si>
  <si>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</si>
  <si>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</si>
  <si>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</si>
  <si>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</si>
  <si>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</si>
  <si>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</si>
  <si>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</si>
  <si>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</si>
  <si>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</si>
  <si>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</si>
  <si>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</si>
  <si>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</si>
  <si>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</si>
  <si>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</si>
  <si>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</si>
  <si>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</si>
  <si>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</si>
  <si>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</si>
  <si>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</si>
  <si>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</si>
  <si>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</si>
  <si>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</si>
  <si>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</si>
  <si>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</si>
  <si>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</si>
  <si>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</si>
  <si>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</si>
  <si>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</si>
  <si>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</si>
  <si>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</si>
  <si>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</si>
  <si>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</si>
  <si>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</si>
  <si>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</si>
  <si>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</si>
  <si>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</si>
  <si>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</si>
  <si>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</si>
  <si>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</si>
  <si>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</si>
  <si>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</si>
  <si>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</si>
  <si>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</si>
  <si>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</si>
  <si>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</si>
  <si>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</si>
  <si>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</si>
  <si>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</si>
  <si>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</si>
  <si>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</si>
  <si>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</si>
  <si>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</si>
  <si>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</si>
  <si>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</si>
  <si>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</si>
  <si>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</si>
  <si>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</si>
  <si>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</si>
  <si>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</si>
  <si>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</si>
  <si>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</si>
  <si>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</si>
  <si>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</si>
  <si>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</si>
  <si>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</si>
  <si>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</si>
  <si>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</si>
  <si>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</si>
  <si>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</si>
  <si>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</si>
  <si>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</si>
  <si>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</si>
  <si>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</si>
  <si>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</si>
  <si>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</si>
  <si>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</si>
  <si>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</si>
  <si>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</si>
  <si>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</si>
  <si>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</si>
  <si>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</si>
  <si>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</si>
  <si>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</si>
  <si>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</si>
  <si>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</si>
  <si>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</si>
  <si>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</si>
  <si>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</si>
  <si>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</si>
  <si>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</si>
  <si>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</si>
  <si>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</si>
  <si>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</si>
  <si>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</si>
  <si>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</si>
  <si>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</si>
  <si>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</si>
  <si>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</si>
  <si>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</si>
  <si>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</si>
  <si>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</si>
  <si>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</si>
  <si>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</si>
  <si>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</si>
  <si>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</si>
  <si>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</si>
  <si>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</si>
  <si>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</si>
  <si>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</si>
  <si>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</si>
  <si>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</si>
  <si>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</si>
  <si>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</si>
  <si>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</si>
  <si>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</si>
  <si>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</si>
  <si>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</si>
  <si>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</si>
  <si>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</si>
  <si>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</si>
  <si>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</si>
  <si>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</si>
  <si>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</si>
  <si>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</si>
  <si>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</si>
  <si>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</si>
  <si>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</si>
  <si>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</si>
  <si>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</si>
  <si>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</si>
  <si>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</si>
  <si>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</si>
  <si>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</si>
  <si>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</si>
  <si>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</si>
  <si>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</si>
  <si>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</si>
  <si>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</si>
  <si>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</si>
  <si>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</si>
  <si>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</si>
  <si>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</si>
  <si>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</si>
  <si>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</si>
  <si>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</si>
  <si>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</si>
  <si>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</si>
  <si>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</si>
  <si>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</si>
  <si>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</si>
  <si>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</si>
  <si>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</si>
  <si>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</si>
  <si>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</si>
  <si>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</si>
  <si>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</si>
  <si>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</si>
  <si>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</si>
  <si>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</si>
  <si>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</si>
  <si>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</si>
  <si>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</si>
  <si>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</si>
  <si>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</si>
  <si>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</si>
  <si>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</si>
  <si>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</si>
  <si>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</si>
  <si>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</si>
  <si>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</si>
  <si>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</si>
  <si>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</si>
  <si>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</si>
  <si>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</si>
  <si>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</si>
  <si>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</si>
  <si>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</si>
  <si>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</si>
  <si>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</si>
  <si>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</si>
  <si>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</si>
  <si>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</si>
  <si>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</si>
  <si>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</si>
  <si>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</si>
  <si>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</si>
  <si>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</si>
  <si>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</si>
  <si>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</si>
  <si>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</si>
  <si>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</si>
  <si>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</si>
  <si>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</si>
  <si>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</si>
  <si>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</si>
  <si>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</si>
  <si>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</si>
  <si>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</si>
  <si>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</si>
  <si>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</si>
  <si>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</si>
  <si>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</si>
  <si>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</si>
  <si>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</si>
  <si>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</si>
  <si>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</si>
  <si>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</si>
  <si>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</si>
  <si>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</si>
  <si>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</si>
  <si>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</si>
  <si>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</si>
  <si>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</si>
  <si>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</si>
  <si>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</si>
  <si>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</si>
  <si>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</si>
  <si>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</si>
  <si>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</si>
  <si>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</si>
  <si>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</si>
  <si>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</si>
  <si>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</si>
  <si>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</si>
  <si>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</si>
  <si>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</si>
  <si>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</si>
  <si>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</si>
  <si>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</si>
  <si>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</si>
  <si>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</si>
  <si>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</si>
  <si>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</si>
  <si>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</si>
  <si>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</si>
  <si>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</si>
  <si>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</si>
  <si>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</si>
  <si>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</si>
  <si>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</si>
  <si>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</si>
  <si>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</si>
  <si>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</si>
  <si>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</si>
  <si>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</si>
  <si>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</si>
  <si>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</si>
  <si>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</si>
  <si>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</si>
  <si>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</si>
  <si>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</si>
  <si>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</si>
  <si>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</si>
  <si>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</si>
  <si>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</si>
  <si>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</si>
  <si>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</si>
  <si>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</si>
  <si>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</si>
  <si>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</si>
  <si>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</si>
  <si>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</si>
  <si>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</si>
  <si>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</si>
  <si>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</si>
  <si>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</si>
  <si>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</si>
  <si>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</si>
  <si>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</si>
  <si>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</si>
  <si>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</si>
  <si>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</si>
  <si>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</si>
  <si>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</si>
  <si>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</si>
  <si>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</si>
  <si>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</si>
  <si>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</si>
  <si>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</si>
  <si>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</si>
  <si>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</si>
  <si>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</si>
  <si>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</si>
  <si>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</si>
  <si>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</si>
  <si>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</si>
  <si>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</si>
  <si>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</si>
  <si>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</si>
  <si>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</si>
  <si>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</si>
  <si>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</si>
  <si>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</si>
  <si>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</si>
  <si>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</si>
  <si>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</si>
  <si>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</si>
  <si>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</si>
  <si>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</si>
  <si>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</si>
  <si>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</si>
  <si>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</si>
  <si>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</si>
  <si>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</si>
  <si>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</si>
  <si>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</si>
  <si>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</si>
  <si>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</si>
  <si>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</si>
  <si>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</si>
  <si>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</si>
  <si>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</si>
  <si>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</si>
  <si>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</si>
  <si>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</si>
  <si>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</si>
  <si>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</si>
  <si>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</si>
  <si>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</si>
  <si>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</si>
  <si>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</si>
  <si>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</si>
  <si>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</si>
  <si>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</si>
  <si>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</si>
  <si>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</si>
  <si>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</si>
  <si>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</si>
  <si>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</si>
  <si>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</si>
  <si>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</si>
  <si>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</si>
  <si>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</si>
  <si>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</si>
  <si>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</si>
  <si>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</si>
  <si>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</si>
  <si>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</si>
  <si>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</si>
  <si>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</si>
  <si>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</si>
  <si>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</si>
  <si>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</si>
  <si>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</si>
  <si>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</si>
  <si>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</si>
  <si>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</si>
  <si>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</si>
  <si>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</si>
  <si>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</si>
  <si>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</si>
  <si>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</si>
  <si>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</si>
  <si>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</si>
  <si>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</si>
  <si>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</si>
  <si>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</si>
  <si>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</si>
  <si>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</si>
  <si>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</si>
  <si>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</si>
  <si>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</si>
  <si>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</si>
  <si>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</si>
  <si>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</si>
  <si>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</si>
  <si>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</si>
  <si>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</si>
  <si>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</si>
  <si>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</si>
  <si>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</si>
  <si>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</si>
  <si>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</si>
  <si>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</si>
  <si>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</si>
  <si>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</si>
  <si>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</si>
  <si>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</si>
  <si>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</si>
  <si>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</si>
  <si>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</si>
  <si>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</si>
  <si>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</si>
  <si>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</si>
  <si>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</si>
  <si>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</si>
  <si>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</si>
  <si>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</si>
  <si>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</si>
  <si>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</si>
  <si>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</si>
  <si>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</si>
  <si>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</si>
  <si>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</si>
  <si>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</si>
  <si>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</si>
  <si>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</si>
  <si>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</si>
  <si>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</si>
  <si>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</si>
  <si>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</si>
  <si>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</si>
  <si>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</si>
  <si>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</si>
  <si>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</si>
  <si>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</si>
  <si>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</si>
  <si>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</si>
  <si>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</si>
  <si>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</si>
  <si>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</si>
  <si>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</si>
  <si>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</si>
  <si>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</si>
  <si>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</si>
  <si>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</si>
  <si>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</si>
  <si>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</si>
  <si>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</si>
  <si>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</si>
  <si>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</si>
  <si>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</si>
  <si>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</si>
  <si>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</si>
  <si>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</si>
  <si>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</si>
  <si>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</si>
  <si>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</si>
  <si>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</si>
  <si>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</si>
  <si>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</si>
  <si>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</si>
  <si>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</si>
  <si>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</si>
  <si>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</si>
  <si>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</si>
  <si>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</si>
  <si>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</si>
  <si>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</si>
  <si>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</si>
  <si>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</si>
  <si>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</si>
  <si>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</si>
  <si>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</si>
  <si>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</si>
  <si>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</si>
  <si>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</si>
  <si>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</si>
  <si>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</si>
  <si>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</si>
  <si>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</si>
  <si>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</si>
  <si>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</si>
  <si>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</si>
  <si>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</si>
  <si>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</si>
  <si>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</si>
  <si>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</si>
  <si>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</si>
  <si>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</si>
  <si>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</si>
  <si>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</si>
  <si>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</si>
  <si>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</si>
  <si>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</si>
  <si>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</si>
  <si>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</si>
  <si>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</si>
  <si>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</si>
  <si>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</si>
  <si>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</si>
  <si>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</si>
  <si>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</si>
  <si>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</si>
  <si>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</si>
  <si>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</si>
  <si>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</si>
  <si>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</si>
  <si>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</si>
  <si>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</si>
  <si>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</si>
  <si>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</si>
  <si>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</si>
  <si>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</si>
  <si>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</si>
  <si>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</si>
  <si>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</si>
  <si>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</si>
  <si>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</si>
  <si>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</si>
  <si>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</si>
  <si>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</si>
  <si>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</si>
  <si>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</si>
  <si>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</si>
  <si>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</si>
  <si>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</si>
  <si>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</si>
  <si>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</si>
  <si>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</si>
  <si>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</si>
  <si>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</si>
  <si>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</si>
  <si>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</si>
  <si>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</si>
  <si>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</si>
  <si>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</si>
  <si>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</si>
  <si>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</si>
  <si>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</si>
  <si>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</si>
  <si>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</si>
  <si>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</si>
  <si>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</si>
  <si>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</si>
  <si>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</si>
  <si>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</si>
  <si>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</si>
  <si>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</si>
  <si>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</si>
  <si>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</si>
  <si>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</si>
  <si>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</si>
  <si>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</si>
  <si>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</si>
  <si>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</si>
  <si>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</si>
  <si>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</si>
  <si>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</si>
  <si>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</si>
  <si>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</si>
  <si>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</si>
  <si>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</si>
  <si>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</si>
  <si>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</si>
  <si>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</si>
  <si>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</si>
  <si>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</si>
  <si>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</si>
  <si>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</si>
  <si>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</si>
  <si>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</si>
  <si>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</si>
  <si>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</si>
  <si>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</si>
  <si>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</si>
  <si>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</si>
  <si>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</si>
  <si>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</si>
  <si>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</si>
  <si>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</si>
  <si>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</si>
  <si>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</si>
  <si>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</si>
  <si>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</si>
  <si>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</si>
  <si>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</si>
  <si>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</si>
  <si>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</si>
  <si>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</si>
  <si>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</si>
  <si>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</si>
  <si>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</si>
  <si>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</si>
  <si>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</si>
  <si>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</si>
  <si>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</si>
  <si>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</si>
  <si>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</si>
  <si>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</si>
  <si>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</si>
  <si>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</si>
  <si>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</si>
  <si>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</si>
  <si>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</si>
  <si>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</si>
  <si>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</si>
  <si>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</si>
  <si>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</si>
  <si>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</si>
  <si>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</si>
  <si>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</si>
  <si>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</si>
  <si>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</si>
  <si>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</si>
  <si>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</si>
  <si>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</si>
  <si>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</si>
  <si>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</si>
  <si>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</si>
  <si>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</si>
  <si>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</si>
  <si>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</si>
  <si>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</si>
  <si>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</si>
  <si>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</si>
  <si>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</si>
  <si>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</si>
  <si>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</si>
  <si>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</si>
  <si>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</si>
  <si>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</si>
  <si>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</si>
  <si>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</si>
  <si>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</si>
  <si>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</si>
  <si>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</si>
  <si>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</si>
  <si>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</si>
  <si>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</si>
  <si>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</si>
  <si>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</si>
  <si>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</si>
  <si>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</si>
  <si>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</si>
  <si>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</si>
  <si>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</si>
  <si>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</si>
  <si>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</si>
  <si>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</si>
  <si>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</si>
  <si>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</si>
  <si>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</si>
  <si>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</si>
  <si>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</si>
  <si>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</si>
  <si>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</si>
  <si>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</si>
  <si>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</si>
  <si>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</si>
  <si>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</si>
  <si>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</si>
  <si>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</si>
  <si>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</si>
  <si>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</si>
  <si>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</si>
  <si>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</si>
  <si>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</si>
  <si>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</si>
  <si>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</si>
  <si>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</si>
  <si>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</si>
  <si>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</si>
  <si>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</si>
  <si>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</si>
  <si>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</si>
  <si>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</si>
  <si>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</si>
  <si>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</si>
  <si>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</si>
  <si>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</si>
  <si>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</si>
  <si>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</si>
  <si>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</si>
  <si>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</si>
  <si>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</si>
  <si>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</si>
  <si>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</si>
  <si>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</si>
  <si>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</si>
  <si>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</si>
  <si>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</si>
  <si>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</si>
  <si>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</si>
  <si>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</si>
  <si>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</si>
  <si>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</si>
  <si>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</si>
  <si>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</si>
  <si>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</si>
  <si>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</si>
  <si>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</si>
  <si>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</si>
  <si>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</si>
  <si>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</si>
  <si>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</si>
  <si>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</si>
  <si>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</si>
  <si>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</si>
  <si>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</si>
  <si>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</si>
  <si>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</si>
  <si>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</si>
  <si>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</si>
  <si>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</si>
  <si>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</si>
  <si>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</si>
  <si>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</si>
  <si>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</si>
  <si>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</si>
  <si>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</si>
  <si>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</si>
  <si>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</si>
  <si>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</si>
  <si>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</si>
  <si>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</si>
  <si>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</si>
  <si>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</si>
  <si>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</si>
  <si>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</si>
  <si>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</si>
  <si>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</si>
  <si>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</si>
  <si>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</si>
  <si>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</si>
  <si>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</si>
  <si>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</si>
  <si>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</si>
  <si>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</si>
  <si>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</si>
  <si>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</si>
  <si>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</si>
  <si>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</si>
  <si>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</si>
  <si>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</si>
  <si>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</si>
  <si>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</si>
  <si>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</si>
  <si>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</si>
  <si>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</si>
  <si>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</si>
  <si>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</si>
  <si>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</si>
  <si>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</si>
  <si>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</si>
  <si>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</si>
  <si>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</si>
  <si>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</si>
  <si>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</si>
  <si>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</si>
  <si>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</si>
  <si>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</si>
  <si>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</si>
  <si>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</si>
  <si>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</si>
  <si>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</si>
  <si>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</si>
  <si>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</si>
  <si>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</si>
  <si>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</si>
  <si>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</si>
  <si>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</si>
  <si>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</si>
  <si>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</si>
  <si>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</si>
  <si>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</si>
  <si>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</si>
  <si>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</si>
  <si>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</si>
  <si>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</si>
  <si>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</si>
  <si>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</si>
  <si>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</si>
  <si>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</si>
  <si>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</si>
  <si>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</si>
  <si>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</si>
  <si>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</si>
  <si>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</si>
  <si>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</si>
  <si>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</si>
  <si>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</si>
  <si>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</si>
  <si>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</si>
  <si>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</si>
  <si>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</si>
  <si>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</si>
  <si>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</si>
  <si>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</si>
  <si>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</si>
  <si>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</si>
  <si>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</si>
  <si>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</si>
  <si>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</si>
  <si>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</si>
  <si>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</si>
  <si>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</si>
  <si>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</si>
  <si>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</si>
  <si>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</si>
  <si>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</si>
  <si>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</si>
  <si>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</si>
  <si>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</si>
  <si>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</si>
  <si>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</si>
  <si>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</si>
  <si>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</si>
  <si>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</si>
  <si>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</si>
  <si>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</si>
  <si>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</si>
  <si>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</si>
  <si>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</si>
  <si>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</si>
  <si>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</si>
  <si>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</si>
  <si>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</si>
  <si>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</si>
  <si>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</si>
  <si>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</si>
  <si>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</si>
  <si>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</si>
  <si>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</si>
  <si>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</si>
  <si>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</si>
  <si>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</si>
  <si>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</si>
  <si>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</si>
  <si>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</si>
  <si>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</si>
  <si>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</si>
  <si>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</si>
  <si>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</si>
  <si>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</si>
  <si>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</si>
  <si>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</si>
  <si>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</si>
  <si>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</si>
  <si>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</si>
  <si>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</si>
  <si>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</si>
  <si>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</si>
  <si>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</si>
  <si>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</si>
  <si>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</si>
  <si>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</si>
  <si>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</si>
  <si>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</si>
  <si>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</si>
  <si>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</si>
  <si>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</si>
  <si>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</si>
  <si>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</si>
  <si>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</si>
  <si>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</si>
  <si>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</si>
  <si>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</si>
  <si>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</si>
  <si>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</si>
  <si>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</si>
  <si>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</si>
  <si>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</si>
  <si>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</si>
  <si>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</si>
  <si>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</si>
  <si>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</si>
  <si>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</si>
  <si>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</si>
  <si>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</si>
  <si>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</si>
  <si>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</si>
  <si>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</si>
  <si>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</si>
  <si>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</si>
  <si>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</si>
  <si>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</si>
  <si>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</si>
  <si>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</si>
  <si>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</si>
  <si>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</si>
  <si>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</si>
  <si>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</si>
  <si>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</si>
  <si>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</si>
  <si>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</si>
  <si>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</si>
  <si>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</si>
  <si>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</si>
  <si>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</si>
  <si>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</si>
  <si>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</si>
  <si>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</si>
  <si>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</si>
  <si>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</si>
  <si>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</si>
  <si>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</si>
  <si>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</si>
  <si>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</si>
  <si>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</si>
  <si>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</si>
  <si>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</si>
  <si>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</si>
  <si>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</si>
  <si>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</si>
  <si>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</si>
  <si>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</si>
  <si>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</si>
  <si>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</si>
  <si>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</si>
  <si>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</si>
  <si>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</si>
  <si>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</si>
  <si>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</si>
  <si>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</si>
  <si>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</si>
  <si>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</si>
  <si>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</si>
  <si>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</si>
  <si>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</si>
  <si>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</si>
  <si>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</si>
  <si>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</si>
  <si>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</si>
  <si>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</si>
  <si>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</si>
  <si>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</si>
  <si>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</si>
  <si>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</si>
  <si>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</si>
  <si>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</si>
  <si>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</si>
  <si>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</si>
  <si>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</si>
  <si>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</si>
  <si>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</si>
  <si>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</si>
  <si>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</si>
  <si>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</si>
  <si>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</si>
  <si>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</si>
  <si>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</si>
  <si>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</si>
  <si>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</si>
  <si>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</si>
  <si>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</si>
  <si>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</si>
  <si>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</si>
  <si>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</si>
  <si>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</si>
  <si>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</si>
  <si>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</si>
  <si>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</si>
  <si>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</si>
  <si>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</si>
  <si>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</si>
  <si>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</si>
  <si>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</si>
  <si>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</si>
  <si>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</si>
  <si>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</si>
  <si>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</si>
  <si>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</si>
  <si>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</si>
  <si>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</si>
  <si>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</si>
  <si>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</si>
  <si>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</si>
  <si>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</si>
  <si>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</si>
  <si>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</si>
  <si>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</si>
  <si>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</si>
  <si>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</si>
  <si>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</si>
  <si>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</si>
  <si>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</si>
  <si>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</si>
  <si>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</si>
  <si>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</si>
  <si>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</si>
  <si>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</si>
  <si>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</si>
  <si>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</si>
  <si>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</si>
  <si>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</si>
  <si>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</si>
  <si>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</si>
  <si>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</si>
  <si>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</si>
  <si>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</si>
  <si>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</si>
  <si>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</si>
  <si>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</si>
  <si>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</si>
  <si>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</si>
  <si>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</si>
  <si>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</si>
  <si>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</si>
  <si>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</si>
  <si>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</si>
  <si>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</si>
  <si>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</si>
  <si>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</si>
  <si>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</si>
  <si>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</si>
  <si>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</si>
  <si>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</si>
  <si>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</si>
  <si>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</si>
  <si>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</si>
  <si>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</si>
  <si>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</si>
  <si>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</si>
  <si>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</si>
  <si>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</si>
  <si>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</si>
  <si>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</si>
  <si>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</si>
  <si>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</si>
  <si>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</si>
  <si>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</si>
  <si>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</si>
  <si>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</si>
  <si>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</si>
  <si>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</si>
  <si>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</si>
  <si>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</si>
  <si>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</si>
  <si>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</si>
  <si>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</si>
  <si>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</si>
  <si>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</si>
  <si>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</si>
  <si>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</si>
  <si>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</si>
  <si>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</si>
  <si>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</si>
  <si>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</si>
  <si>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</si>
  <si>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</si>
  <si>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</si>
  <si>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</si>
  <si>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</si>
  <si>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</si>
  <si>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</si>
  <si>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</si>
  <si>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</si>
  <si>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</si>
  <si>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</si>
  <si>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</si>
  <si>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</si>
  <si>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</si>
  <si>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</si>
  <si>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</si>
  <si>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</si>
  <si>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</si>
  <si>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</si>
  <si>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</si>
  <si>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</si>
  <si>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</si>
  <si>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</si>
  <si>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</si>
  <si>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</si>
  <si>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</si>
  <si>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</si>
  <si>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</si>
  <si>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</si>
  <si>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</si>
  <si>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</si>
  <si>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</si>
  <si>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</si>
  <si>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</si>
  <si>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</si>
  <si>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</si>
  <si>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</si>
  <si>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</si>
  <si>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</si>
  <si>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</si>
  <si>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</si>
  <si>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</si>
  <si>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</si>
  <si>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</si>
  <si>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</si>
  <si>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</si>
  <si>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</si>
  <si>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</si>
  <si>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</si>
  <si>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</si>
  <si>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</si>
  <si>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</si>
  <si>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</si>
  <si>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</si>
  <si>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</si>
  <si>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</si>
  <si>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</si>
  <si>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</si>
  <si>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</si>
  <si>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</si>
  <si>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</si>
  <si>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</si>
  <si>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</si>
  <si>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</si>
  <si>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</si>
  <si>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</si>
  <si>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</si>
  <si>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</si>
  <si>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</si>
  <si>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</si>
  <si>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</si>
  <si>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</si>
  <si>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</si>
  <si>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</si>
  <si>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</si>
  <si>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</si>
  <si>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</si>
  <si>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</si>
  <si>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</si>
  <si>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</si>
  <si>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</si>
  <si>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</si>
  <si>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</si>
  <si>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</si>
  <si>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</si>
  <si>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</si>
  <si>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</si>
  <si>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</si>
  <si>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</si>
  <si>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</si>
  <si>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</si>
  <si>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</si>
  <si>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</si>
  <si>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</si>
  <si>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</si>
  <si>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</si>
  <si>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</si>
  <si>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</si>
  <si>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</si>
  <si>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</si>
  <si>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</si>
  <si>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</si>
  <si>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</si>
  <si>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</si>
  <si>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</si>
  <si>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</si>
  <si>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</si>
  <si>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</si>
  <si>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</si>
  <si>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</si>
  <si>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</si>
  <si>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</si>
  <si>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</si>
  <si>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</si>
  <si>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</si>
  <si>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</si>
  <si>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</si>
  <si>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</si>
  <si>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</si>
  <si>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</si>
  <si>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</si>
  <si>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</si>
  <si>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</si>
  <si>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</si>
  <si>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</si>
  <si>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</si>
  <si>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</si>
  <si>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</si>
  <si>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</si>
  <si>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</si>
  <si>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</si>
  <si>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</si>
  <si>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</si>
  <si>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</si>
  <si>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</si>
  <si>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</si>
  <si>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</si>
  <si>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</si>
  <si>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</si>
  <si>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</si>
  <si>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</si>
  <si>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</si>
  <si>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</si>
  <si>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</si>
  <si>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</si>
  <si>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</si>
  <si>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</si>
  <si>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</si>
  <si>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</si>
  <si>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</si>
  <si>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</si>
  <si>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</si>
  <si>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</si>
  <si>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</si>
  <si>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</si>
  <si>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</si>
  <si>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</si>
  <si>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</si>
  <si>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</si>
  <si>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</si>
  <si>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</si>
  <si>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</si>
  <si>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</si>
  <si>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</si>
  <si>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</si>
  <si>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</si>
  <si>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</si>
  <si>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</si>
  <si>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</si>
  <si>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</si>
  <si>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</si>
  <si>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</si>
  <si>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</si>
  <si>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</si>
  <si>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</si>
  <si>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</si>
  <si>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</si>
  <si>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</si>
  <si>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</si>
  <si>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</si>
  <si>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</si>
  <si>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</si>
  <si>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</si>
  <si>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</si>
  <si>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</si>
  <si>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</si>
  <si>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</si>
  <si>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</si>
  <si>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</si>
  <si>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</si>
  <si>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</si>
  <si>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</si>
  <si>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</si>
  <si>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</si>
  <si>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</si>
  <si>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</si>
  <si>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</si>
  <si>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</si>
  <si>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</si>
  <si>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</si>
  <si>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</si>
  <si>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</si>
  <si>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</si>
  <si>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</si>
  <si>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</si>
  <si>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</si>
  <si>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</si>
  <si>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</si>
  <si>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</si>
  <si>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</si>
  <si>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</si>
  <si>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</si>
  <si>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</si>
  <si>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</si>
  <si>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</si>
  <si>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</si>
  <si>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</si>
  <si>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</si>
  <si>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</si>
  <si>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</si>
  <si>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</si>
  <si>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</si>
  <si>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</si>
  <si>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</si>
  <si>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</si>
  <si>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</si>
  <si>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</si>
  <si>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</si>
  <si>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</si>
  <si>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</si>
  <si>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</si>
  <si>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</si>
  <si>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</si>
  <si>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</si>
  <si>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</si>
  <si>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</si>
  <si>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</si>
  <si>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</si>
  <si>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</si>
  <si>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</si>
  <si>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</si>
  <si>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</si>
  <si>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</si>
  <si>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</si>
  <si>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</si>
  <si>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</si>
  <si>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</si>
  <si>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</si>
  <si>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</si>
  <si>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</si>
  <si>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</si>
  <si>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</si>
  <si>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</si>
  <si>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</si>
  <si>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</si>
  <si>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</si>
  <si>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</si>
  <si>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</si>
  <si>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</si>
  <si>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</si>
  <si>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</si>
  <si>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</si>
  <si>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</si>
  <si>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</si>
  <si>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</si>
  <si>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</si>
  <si>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</si>
  <si>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</si>
  <si>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</si>
  <si>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</si>
  <si>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</si>
  <si>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</si>
  <si>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</si>
  <si>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</si>
  <si>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</si>
  <si>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</si>
  <si>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</si>
  <si>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</si>
  <si>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</si>
  <si>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</si>
  <si>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</si>
  <si>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</si>
  <si>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</si>
  <si>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</si>
  <si>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</si>
  <si>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</si>
  <si>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</si>
  <si>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</si>
  <si>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</si>
  <si>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</si>
  <si>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</si>
  <si>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</si>
  <si>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</si>
  <si>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</si>
  <si>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</si>
  <si>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</si>
  <si>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</si>
  <si>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</si>
  <si>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</si>
  <si>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</si>
  <si>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</si>
  <si>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</si>
  <si>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</si>
  <si>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</si>
  <si>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</si>
  <si>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</si>
  <si>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</si>
  <si>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</si>
  <si>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</si>
  <si>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</si>
  <si>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</si>
  <si>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</si>
  <si>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</si>
  <si>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</si>
  <si>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</si>
  <si>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</si>
  <si>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</si>
  <si>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</si>
  <si>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</si>
  <si>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</si>
  <si>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</si>
  <si>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</si>
  <si>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</si>
  <si>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</si>
  <si>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</si>
  <si>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</si>
  <si>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</si>
  <si>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</si>
  <si>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</si>
  <si>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</si>
  <si>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</si>
  <si>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</si>
  <si>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</si>
  <si>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</si>
  <si>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</si>
  <si>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</si>
  <si>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</si>
  <si>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</si>
  <si>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</si>
  <si>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</si>
  <si>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</si>
  <si>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</si>
  <si>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</si>
  <si>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</si>
  <si>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</si>
  <si>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</si>
  <si>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</si>
  <si>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</si>
  <si>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</si>
  <si>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</si>
  <si>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</si>
  <si>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</si>
  <si>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</si>
  <si>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</si>
  <si>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</si>
  <si>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</si>
  <si>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</si>
  <si>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</si>
  <si>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</si>
  <si>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</si>
  <si>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</si>
  <si>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</si>
  <si>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</si>
  <si>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</si>
  <si>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</si>
  <si>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</si>
  <si>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</si>
  <si>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</si>
  <si>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</si>
  <si>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</si>
  <si>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</si>
  <si>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</si>
  <si>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</si>
  <si>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</si>
  <si>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</si>
  <si>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</si>
  <si>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</si>
  <si>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</si>
  <si>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</si>
  <si>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</si>
  <si>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</si>
  <si>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</si>
  <si>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</si>
  <si>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</si>
  <si>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</si>
  <si>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</si>
  <si>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</si>
  <si>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</si>
  <si>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</si>
  <si>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</si>
  <si>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</si>
  <si>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</si>
  <si>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</si>
  <si>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</si>
  <si>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</si>
  <si>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</si>
  <si>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</si>
  <si>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</si>
  <si>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</si>
  <si>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</si>
  <si>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</si>
  <si>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</si>
  <si>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</si>
  <si>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</si>
  <si>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</si>
  <si>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</si>
  <si>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</si>
  <si>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</si>
  <si>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</si>
  <si>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</si>
  <si>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</si>
  <si>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</si>
  <si>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</si>
  <si>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</si>
  <si>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</si>
  <si>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</si>
  <si>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</si>
  <si>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</si>
  <si>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</si>
  <si>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</si>
  <si>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</si>
  <si>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</si>
  <si>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</si>
  <si>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</si>
  <si>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</si>
  <si>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</si>
  <si>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</si>
  <si>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</si>
  <si>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</si>
  <si>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</si>
  <si>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</si>
  <si>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</si>
  <si>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</si>
  <si>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</si>
  <si>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</si>
  <si>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</si>
  <si>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</si>
  <si>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</si>
  <si>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</si>
  <si>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</si>
  <si>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</si>
  <si>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</si>
  <si>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</si>
  <si>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</si>
  <si>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</si>
  <si>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</si>
  <si>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</si>
  <si>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</si>
  <si>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</si>
  <si>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</si>
  <si>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</si>
  <si>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</si>
  <si>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</si>
  <si>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</si>
  <si>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</si>
  <si>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</si>
  <si>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</si>
  <si>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</si>
  <si>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</si>
  <si>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</si>
  <si>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</si>
  <si>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</si>
  <si>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</si>
  <si>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</si>
  <si>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</si>
  <si>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</si>
  <si>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</si>
  <si>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</si>
  <si>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</si>
  <si>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</si>
  <si>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</si>
  <si>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</si>
  <si>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</si>
  <si>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</si>
  <si>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</si>
  <si>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</si>
  <si>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</si>
  <si>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</si>
  <si>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</si>
  <si>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</si>
  <si>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</si>
  <si>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</si>
  <si>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</si>
  <si>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</si>
  <si>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</si>
  <si>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</si>
  <si>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</si>
  <si>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</si>
  <si>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</si>
  <si>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</si>
  <si>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</si>
  <si>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</si>
  <si>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</si>
  <si>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</si>
  <si>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</si>
  <si>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</si>
  <si>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</si>
  <si>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</si>
  <si>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</si>
  <si>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</si>
  <si>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</si>
  <si>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</si>
  <si>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</si>
  <si>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</si>
  <si>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</si>
  <si>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</si>
  <si>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</si>
  <si>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</si>
  <si>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</si>
  <si>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</si>
  <si>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</si>
  <si>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</si>
  <si>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</si>
  <si>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</si>
  <si>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</si>
  <si>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</si>
  <si>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</si>
  <si>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</si>
  <si>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</si>
  <si>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</si>
  <si>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</si>
  <si>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</si>
  <si>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</si>
  <si>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</si>
  <si>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</si>
  <si>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</si>
  <si>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</si>
  <si>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</si>
  <si>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</si>
  <si>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</si>
  <si>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</si>
  <si>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</si>
  <si>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</si>
  <si>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</si>
  <si>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</si>
  <si>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</si>
  <si>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</si>
  <si>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</si>
  <si>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</si>
  <si>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</si>
  <si>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</si>
  <si>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</si>
  <si>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</si>
  <si>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</si>
  <si>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</si>
  <si>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</si>
  <si>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</si>
  <si>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</si>
  <si>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</si>
  <si>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</si>
  <si>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</si>
  <si>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</si>
  <si>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</si>
  <si>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</si>
  <si>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</si>
  <si>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</si>
  <si>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</si>
  <si>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</si>
  <si>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</si>
  <si>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</si>
  <si>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</si>
  <si>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</si>
  <si>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</si>
  <si>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</si>
  <si>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</si>
  <si>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</si>
  <si>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</si>
  <si>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</si>
  <si>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</si>
  <si>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</si>
  <si>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</si>
  <si>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</si>
  <si>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</si>
  <si>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</si>
  <si>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</si>
  <si>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</si>
  <si>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</si>
  <si>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</si>
  <si>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</si>
  <si>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</si>
  <si>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</si>
  <si>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</si>
  <si>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</si>
  <si>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</si>
  <si>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</si>
  <si>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</si>
  <si>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</si>
  <si>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</si>
  <si>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</si>
  <si>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</si>
  <si>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</si>
  <si>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</si>
  <si>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</si>
  <si>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</si>
  <si>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</si>
  <si>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</si>
  <si>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</si>
  <si>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</si>
  <si>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</si>
  <si>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</si>
  <si>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</si>
  <si>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</si>
  <si>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</si>
  <si>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</si>
  <si>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</si>
  <si>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</si>
  <si>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</si>
  <si>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</si>
  <si>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</si>
  <si>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</si>
  <si>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</si>
  <si>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</si>
  <si>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</si>
  <si>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</si>
  <si>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</si>
  <si>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</si>
  <si>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</si>
  <si>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</si>
  <si>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</si>
  <si>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</si>
  <si>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</si>
  <si>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</si>
  <si>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</si>
  <si>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</si>
  <si>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</si>
  <si>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</si>
  <si>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</si>
  <si>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</si>
  <si>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</si>
  <si>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</si>
  <si>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</si>
  <si>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</si>
  <si>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</si>
  <si>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</si>
  <si>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</si>
  <si>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</si>
  <si>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</si>
  <si>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</si>
  <si>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</si>
  <si>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</si>
  <si>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</si>
  <si>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</si>
  <si>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</si>
  <si>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</si>
  <si>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</si>
  <si>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</si>
  <si>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</si>
  <si>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</si>
  <si>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</si>
  <si>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</si>
  <si>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</si>
  <si>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</si>
  <si>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</si>
  <si>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</si>
  <si>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</si>
  <si>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</si>
  <si>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</si>
  <si>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</si>
  <si>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</si>
  <si>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</si>
  <si>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</si>
  <si>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</si>
  <si>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</si>
  <si>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</si>
  <si>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</si>
  <si>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</si>
  <si>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</si>
  <si>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</si>
  <si>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</si>
  <si>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</si>
  <si>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</si>
  <si>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</si>
  <si>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</si>
  <si>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</si>
  <si>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</si>
  <si>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</si>
  <si>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</si>
  <si>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</si>
  <si>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</si>
  <si>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</si>
  <si>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</si>
  <si>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</si>
  <si>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</si>
  <si>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</si>
  <si>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</si>
  <si>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</si>
  <si>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</si>
  <si>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</si>
  <si>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</si>
  <si>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</si>
  <si>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</si>
  <si>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</si>
  <si>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</si>
  <si>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</si>
  <si>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</si>
  <si>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</si>
  <si>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</si>
  <si>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</si>
  <si>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</si>
  <si>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</si>
  <si>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</si>
  <si>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</si>
  <si>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</si>
  <si>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</si>
  <si>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</si>
  <si>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</si>
  <si>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</si>
  <si>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</si>
  <si>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</si>
  <si>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</si>
  <si>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</si>
  <si>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</si>
  <si>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</si>
  <si>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</si>
  <si>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</si>
  <si>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</si>
  <si>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</si>
  <si>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</si>
  <si>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</si>
  <si>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</si>
  <si>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</si>
  <si>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</si>
  <si>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</si>
  <si>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</si>
  <si>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</si>
  <si>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</si>
  <si>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</si>
  <si>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</si>
  <si>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</si>
  <si>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</si>
  <si>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</si>
  <si>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</si>
  <si>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</si>
  <si>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</si>
  <si>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</si>
  <si>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</si>
  <si>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</si>
  <si>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</si>
  <si>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</si>
  <si>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</si>
  <si>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</si>
  <si>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</si>
  <si>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</si>
  <si>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</si>
  <si>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</si>
  <si>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</si>
  <si>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</si>
  <si>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</si>
  <si>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</si>
  <si>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</si>
  <si>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</si>
  <si>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</si>
  <si>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</si>
  <si>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</si>
  <si>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</si>
  <si>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</si>
  <si>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</si>
  <si>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</si>
  <si>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</si>
  <si>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</si>
  <si>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</si>
  <si>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</si>
  <si>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</si>
  <si>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</si>
  <si>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</si>
  <si>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</si>
  <si>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</si>
  <si>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</si>
  <si>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</si>
  <si>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</si>
  <si>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</si>
  <si>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</si>
  <si>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</si>
  <si>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</si>
  <si>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</si>
  <si>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</si>
  <si>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</si>
  <si>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</si>
  <si>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</si>
  <si>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</si>
  <si>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</si>
  <si>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</si>
  <si>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</si>
  <si>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</si>
  <si>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</si>
  <si>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</si>
  <si>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</si>
  <si>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</si>
  <si>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</si>
  <si>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</si>
  <si>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</si>
  <si>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</si>
  <si>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</si>
  <si>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</si>
  <si>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</si>
  <si>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</si>
  <si>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</si>
  <si>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</si>
  <si>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</si>
  <si>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</si>
  <si>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</si>
  <si>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</si>
  <si>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</si>
  <si>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</si>
  <si>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</si>
  <si>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</si>
  <si>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</si>
  <si>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</si>
  <si>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</si>
  <si>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</si>
  <si>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</si>
  <si>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</si>
  <si>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</si>
  <si>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</si>
  <si>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</si>
  <si>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</si>
  <si>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</si>
  <si>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</si>
  <si>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</si>
  <si>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</si>
  <si>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</si>
  <si>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</si>
  <si>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</si>
  <si>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</si>
  <si>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</si>
  <si>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</si>
  <si>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</si>
  <si>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</si>
  <si>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</si>
  <si>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</si>
  <si>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</si>
  <si>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</si>
  <si>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</si>
  <si>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</si>
  <si>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</si>
  <si>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</si>
  <si>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</si>
  <si>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</si>
  <si>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</si>
  <si>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</si>
  <si>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</si>
  <si>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</si>
  <si>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</si>
  <si>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</si>
  <si>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</si>
  <si>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</si>
  <si>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</si>
  <si>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</si>
  <si>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</si>
  <si>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</si>
  <si>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</si>
  <si>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</si>
  <si>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</si>
  <si>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</si>
  <si>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</si>
  <si>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</si>
  <si>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</si>
  <si>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</si>
  <si>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</si>
  <si>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</si>
  <si>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</si>
  <si>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</si>
  <si>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</si>
  <si>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</si>
  <si>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</si>
  <si>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</si>
  <si>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</si>
  <si>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</si>
  <si>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</si>
  <si>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</si>
  <si>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</si>
  <si>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</si>
  <si>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</si>
  <si>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</si>
  <si>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</si>
  <si>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</si>
  <si>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</si>
  <si>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</si>
  <si>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</si>
  <si>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</si>
  <si>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</si>
  <si>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</si>
  <si>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</si>
  <si>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</si>
  <si>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</si>
  <si>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</si>
  <si>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</si>
  <si>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</si>
  <si>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</si>
  <si>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</si>
  <si>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</si>
  <si>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</si>
  <si>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</si>
  <si>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</si>
  <si>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</si>
  <si>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</si>
  <si>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</si>
  <si>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</si>
  <si>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</si>
  <si>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</si>
  <si>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</si>
  <si>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</si>
  <si>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</si>
  <si>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</si>
  <si>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</si>
  <si>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</si>
  <si>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</si>
  <si>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</si>
  <si>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</si>
  <si>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</si>
  <si>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</si>
  <si>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</si>
  <si>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</si>
  <si>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</si>
  <si>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</si>
  <si>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</si>
  <si>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</si>
  <si>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</si>
  <si>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</si>
  <si>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</si>
  <si>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</si>
  <si>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</si>
  <si>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</si>
  <si>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</si>
  <si>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</si>
  <si>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</si>
  <si>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</si>
  <si>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</si>
  <si>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</si>
  <si>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</si>
  <si>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</si>
  <si>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</si>
  <si>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</si>
  <si>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</si>
  <si>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</si>
  <si>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</si>
  <si>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</si>
  <si>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</si>
  <si>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</si>
  <si>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</si>
  <si>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</si>
  <si>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</si>
  <si>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</si>
  <si>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</si>
  <si>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</si>
  <si>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</si>
  <si>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</si>
  <si>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</si>
  <si>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</si>
  <si>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</si>
  <si>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</si>
  <si>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</si>
  <si>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</si>
  <si>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</si>
  <si>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</si>
  <si>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</si>
  <si>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</si>
  <si>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</si>
  <si>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</si>
  <si>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</si>
  <si>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</si>
  <si>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</si>
  <si>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</si>
  <si>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</si>
  <si>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</si>
  <si>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</si>
  <si>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</si>
  <si>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</si>
  <si>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</si>
  <si>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</si>
  <si>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</si>
  <si>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</si>
  <si>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</si>
  <si>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</si>
  <si>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</si>
  <si>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</si>
  <si>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</si>
  <si>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</si>
  <si>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</si>
  <si>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</si>
  <si>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</si>
  <si>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</si>
  <si>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</si>
  <si>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</si>
  <si>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</si>
  <si>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</si>
  <si>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</si>
  <si>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</si>
  <si>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</si>
  <si>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</si>
  <si>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</si>
  <si>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</si>
  <si>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</si>
  <si>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</si>
  <si>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</si>
  <si>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</si>
  <si>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</si>
  <si>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</si>
  <si>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</si>
  <si>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</si>
  <si>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</si>
  <si>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</si>
  <si>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</si>
  <si>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</si>
  <si>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</si>
  <si>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</si>
  <si>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</si>
  <si>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</si>
  <si>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</si>
  <si>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</si>
  <si>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</si>
  <si>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</si>
  <si>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</si>
  <si>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</si>
  <si>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</si>
  <si>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</si>
  <si>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</si>
  <si>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</si>
  <si>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</si>
  <si>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</si>
  <si>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</si>
  <si>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</si>
  <si>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</si>
  <si>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</si>
  <si>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</si>
  <si>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</si>
  <si>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</si>
  <si>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</si>
  <si>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</si>
  <si>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</si>
  <si>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</si>
  <si>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</si>
  <si>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</si>
  <si>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</si>
  <si>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</si>
  <si>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</si>
  <si>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</si>
  <si>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</si>
  <si>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</si>
  <si>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</si>
  <si>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</si>
  <si>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</si>
  <si>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</si>
  <si>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</si>
  <si>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</si>
  <si>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</si>
  <si>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</si>
  <si>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</si>
  <si>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</si>
  <si>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</si>
  <si>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</si>
  <si>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</si>
  <si>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</si>
  <si>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</si>
  <si>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</si>
  <si>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</si>
  <si>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</si>
  <si>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</si>
  <si>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</si>
  <si>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</si>
  <si>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</si>
  <si>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</si>
  <si>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</si>
  <si>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</si>
  <si>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</si>
  <si>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</si>
  <si>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</si>
  <si>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</si>
  <si>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</si>
  <si>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</si>
  <si>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</si>
  <si>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</si>
  <si>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</si>
  <si>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</si>
  <si>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</si>
  <si>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</si>
  <si>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</si>
  <si>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</si>
  <si>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</si>
  <si>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</si>
  <si>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</si>
  <si>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</si>
  <si>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</si>
  <si>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</si>
  <si>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</si>
  <si>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</si>
  <si>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</si>
  <si>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</si>
  <si>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</si>
  <si>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</si>
  <si>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</si>
  <si>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</si>
  <si>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</si>
  <si>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</si>
  <si>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</si>
  <si>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</si>
  <si>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</si>
  <si>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</si>
  <si>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</si>
  <si>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</si>
  <si>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</si>
  <si>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</si>
  <si>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</si>
  <si>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</si>
  <si>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</si>
  <si>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</si>
  <si>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</si>
  <si>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</si>
  <si>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</si>
  <si>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</si>
  <si>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</si>
  <si>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</si>
  <si>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</si>
  <si>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</si>
  <si>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</si>
  <si>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</si>
  <si>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</si>
  <si>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</si>
  <si>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</si>
  <si>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</si>
  <si>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</si>
  <si>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</si>
  <si>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</si>
  <si>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</si>
  <si>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</si>
  <si>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</si>
  <si>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</si>
  <si>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</si>
  <si>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</si>
  <si>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</si>
  <si>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</si>
  <si>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</si>
  <si>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</si>
  <si>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</si>
  <si>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</si>
  <si>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</si>
  <si>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</si>
  <si>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</si>
  <si>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</si>
  <si>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</si>
  <si>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</si>
  <si>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</si>
  <si>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</si>
  <si>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</si>
  <si>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</si>
  <si>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</si>
  <si>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</si>
  <si>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</si>
  <si>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</si>
  <si>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</si>
  <si>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</si>
  <si>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</si>
  <si>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</si>
  <si>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</si>
  <si>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</si>
  <si>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</si>
  <si>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</si>
  <si>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</si>
  <si>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</si>
  <si>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</si>
  <si>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</si>
  <si>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</si>
  <si>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</si>
  <si>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</si>
  <si>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</si>
  <si>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</si>
  <si>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</si>
  <si>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</si>
  <si>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</si>
  <si>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</si>
  <si>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</si>
  <si>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</si>
  <si>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</si>
  <si>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</si>
  <si>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</si>
  <si>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</si>
  <si>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</si>
  <si>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</si>
  <si>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</si>
  <si>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</si>
  <si>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</si>
  <si>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</si>
  <si>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</si>
  <si>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</si>
  <si>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</si>
  <si>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</si>
  <si>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</si>
  <si>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</si>
  <si>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</si>
  <si>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</si>
  <si>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</si>
  <si>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</si>
  <si>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</si>
  <si>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</si>
  <si>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</si>
  <si>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</si>
  <si>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</si>
  <si>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</si>
  <si>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</si>
  <si>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</si>
  <si>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</si>
  <si>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</si>
  <si>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</si>
  <si>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</si>
  <si>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</si>
  <si>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</si>
  <si>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</si>
  <si>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</si>
  <si>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</si>
  <si>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</si>
  <si>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</si>
  <si>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</si>
  <si>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</si>
  <si>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</si>
  <si>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</si>
  <si>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</si>
  <si>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</si>
  <si>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</si>
  <si>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</si>
  <si>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</si>
  <si>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</si>
  <si>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</si>
  <si>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</si>
  <si>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</si>
  <si>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</si>
  <si>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</si>
  <si>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</si>
  <si>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</si>
  <si>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</si>
  <si>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</si>
  <si>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</si>
  <si>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</si>
  <si>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</si>
  <si>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</si>
  <si>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</si>
  <si>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</si>
  <si>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</si>
  <si>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</si>
  <si>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</si>
  <si>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</si>
  <si>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</si>
  <si>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</si>
  <si>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</si>
  <si>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</si>
  <si>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</si>
  <si>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</si>
  <si>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</si>
  <si>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</si>
  <si>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</si>
  <si>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</si>
  <si>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</si>
  <si>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</si>
  <si>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</si>
  <si>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</si>
  <si>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</si>
  <si>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</si>
  <si>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</si>
  <si>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</si>
  <si>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</si>
  <si>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</si>
  <si>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</si>
  <si>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</si>
  <si>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</si>
  <si>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</si>
  <si>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</si>
  <si>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</si>
  <si>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</si>
  <si>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</si>
  <si>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</si>
  <si>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</si>
  <si>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</si>
  <si>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</si>
  <si>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</si>
  <si>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</si>
  <si>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</si>
  <si>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</si>
  <si>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</si>
  <si>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</si>
  <si>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</si>
  <si>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</si>
  <si>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</si>
  <si>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</si>
  <si>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</si>
  <si>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</si>
  <si>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</si>
  <si>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</si>
  <si>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</si>
  <si>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</si>
  <si>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</si>
  <si>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</si>
  <si>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</si>
  <si>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</si>
  <si>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</si>
  <si>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</si>
  <si>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</si>
  <si>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</si>
  <si>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</si>
  <si>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</si>
  <si>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</si>
  <si>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</si>
  <si>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</si>
  <si>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</si>
  <si>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</si>
  <si>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</si>
  <si>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</si>
  <si>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</si>
  <si>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</si>
  <si>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</si>
  <si>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</si>
  <si>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</si>
  <si>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</si>
  <si>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</si>
  <si>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</si>
  <si>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</si>
  <si>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</si>
  <si>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</si>
  <si>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</si>
  <si>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</si>
  <si>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</si>
  <si>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</si>
  <si>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</si>
  <si>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</si>
  <si>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</si>
  <si>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</si>
  <si>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</si>
  <si>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</si>
  <si>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</si>
  <si>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</si>
  <si>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</si>
  <si>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</si>
  <si>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</si>
  <si>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</si>
  <si>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</si>
  <si>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</si>
  <si>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</si>
  <si>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</si>
  <si>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</si>
  <si>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</si>
  <si>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</si>
  <si>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</si>
  <si>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</si>
  <si>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</si>
  <si>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</si>
  <si>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</si>
  <si>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</si>
  <si>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</si>
  <si>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</si>
  <si>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</si>
  <si>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</si>
  <si>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</si>
  <si>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</si>
  <si>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</si>
  <si>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</si>
  <si>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</si>
  <si>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</si>
  <si>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</si>
  <si>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</si>
  <si>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</si>
  <si>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</si>
  <si>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</si>
  <si>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</si>
  <si>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</si>
  <si>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</si>
  <si>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</si>
  <si>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</si>
  <si>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</si>
  <si>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</si>
  <si>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</si>
  <si>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</si>
  <si>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</si>
  <si>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</si>
  <si>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</si>
  <si>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</si>
  <si>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</si>
  <si>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</si>
  <si>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</si>
  <si>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</si>
  <si>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</si>
  <si>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</si>
  <si>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</si>
  <si>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</si>
  <si>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</si>
  <si>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</si>
  <si>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</si>
  <si>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</si>
  <si>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</si>
  <si>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</si>
  <si>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</si>
  <si>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</si>
  <si>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</si>
  <si>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</si>
  <si>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</si>
  <si>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</si>
  <si>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</si>
  <si>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</si>
  <si>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</si>
  <si>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</si>
  <si>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</si>
  <si>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</si>
  <si>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</si>
  <si>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</si>
  <si>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</si>
  <si>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</si>
  <si>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</si>
  <si>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</si>
  <si>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</si>
  <si>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</si>
  <si>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</si>
  <si>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</si>
  <si>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</si>
  <si>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</si>
  <si>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</si>
  <si>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</si>
  <si>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</si>
  <si>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</si>
  <si>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</si>
  <si>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</si>
  <si>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</si>
  <si>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</si>
  <si>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</si>
  <si>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</si>
  <si>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</si>
  <si>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</si>
  <si>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</si>
  <si>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</si>
  <si>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</si>
  <si>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</si>
  <si>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</si>
  <si>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</si>
  <si>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</si>
  <si>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</si>
  <si>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</si>
  <si>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</si>
  <si>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</si>
  <si>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</si>
  <si>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</si>
  <si>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</si>
  <si>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</si>
  <si>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</si>
  <si>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</si>
  <si>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</si>
  <si>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</si>
  <si>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</si>
  <si>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</si>
  <si>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</si>
  <si>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</si>
  <si>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</si>
  <si>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</si>
  <si>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</si>
  <si>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</si>
  <si>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</si>
  <si>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</si>
  <si>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</si>
  <si>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</si>
  <si>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</si>
  <si>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</si>
  <si>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</si>
  <si>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</si>
  <si>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</si>
  <si>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</si>
  <si>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</si>
  <si>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</si>
  <si>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</si>
  <si>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</si>
  <si>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</si>
  <si>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</si>
  <si>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</si>
  <si>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</si>
  <si>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</si>
  <si>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</si>
  <si>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</si>
  <si>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</si>
  <si>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</si>
  <si>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</si>
  <si>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</si>
  <si>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</si>
  <si>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</si>
  <si>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</si>
  <si>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</si>
  <si>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</si>
  <si>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</si>
  <si>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</si>
  <si>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</si>
  <si>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</si>
  <si>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</si>
  <si>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</si>
  <si>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</si>
  <si>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</si>
  <si>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</si>
  <si>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</si>
  <si>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</si>
  <si>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</si>
  <si>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</si>
  <si>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</si>
  <si>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</si>
  <si>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</si>
  <si>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</si>
  <si>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</si>
  <si>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</si>
  <si>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</si>
  <si>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</si>
  <si>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</si>
  <si>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</si>
  <si>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</si>
  <si>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</si>
  <si>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</si>
  <si>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</si>
  <si>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</si>
  <si>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</si>
  <si>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</si>
  <si>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</si>
  <si>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</si>
  <si>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</si>
  <si>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</si>
  <si>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</si>
  <si>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</si>
  <si>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</si>
  <si>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</si>
  <si>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</si>
  <si>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</si>
  <si>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</si>
  <si>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</si>
  <si>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</si>
  <si>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</si>
  <si>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</si>
  <si>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</si>
  <si>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</si>
  <si>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</si>
  <si>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</si>
  <si>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</si>
  <si>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</si>
  <si>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</si>
  <si>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</si>
  <si>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</si>
  <si>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</si>
  <si>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</si>
  <si>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</si>
  <si>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</si>
  <si>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</si>
  <si>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</si>
  <si>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</si>
  <si>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</si>
  <si>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</si>
  <si>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</si>
  <si>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</si>
  <si>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</si>
  <si>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</si>
  <si>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</si>
  <si>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</si>
  <si>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</si>
  <si>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</si>
  <si>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</si>
  <si>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</si>
  <si>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</si>
  <si>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</si>
  <si>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</si>
  <si>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</si>
  <si>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</si>
  <si>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</si>
  <si>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</si>
  <si>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</si>
  <si>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</si>
  <si>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</si>
  <si>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</si>
  <si>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</si>
  <si>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</si>
  <si>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</si>
  <si>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</si>
  <si>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</si>
  <si>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</si>
  <si>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</si>
  <si>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</si>
  <si>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</si>
  <si>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</si>
  <si>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</si>
  <si>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</si>
  <si>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</si>
  <si>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</si>
  <si>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</si>
  <si>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</si>
  <si>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</si>
  <si>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</si>
  <si>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</si>
  <si>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</si>
  <si>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</si>
  <si>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</si>
  <si>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</si>
  <si>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</si>
  <si>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</si>
  <si>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</si>
  <si>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</si>
  <si>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</si>
  <si>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</si>
  <si>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</si>
  <si>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</si>
  <si>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</si>
  <si>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</si>
  <si>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</si>
  <si>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</si>
  <si>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</si>
  <si>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</si>
  <si>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</si>
  <si>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</si>
  <si>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</si>
  <si>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</si>
  <si>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</si>
  <si>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</si>
  <si>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</si>
  <si>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</si>
  <si>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</si>
  <si>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</si>
  <si>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</si>
  <si>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</si>
  <si>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</si>
  <si>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</si>
  <si>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</si>
  <si>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</si>
  <si>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</si>
  <si>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</si>
  <si>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</si>
  <si>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</si>
  <si>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</si>
  <si>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</si>
  <si>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</si>
  <si>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</si>
  <si>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</si>
  <si>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</si>
  <si>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</si>
  <si>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</si>
  <si>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</si>
  <si>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</si>
  <si>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</si>
  <si>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</si>
  <si>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</si>
  <si>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</si>
  <si>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</si>
  <si>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</si>
  <si>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</si>
  <si>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</si>
  <si>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</si>
  <si>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</si>
  <si>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</si>
  <si>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</si>
  <si>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</si>
  <si>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</si>
  <si>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</si>
  <si>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</si>
  <si>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</si>
  <si>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</si>
  <si>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</si>
  <si>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</si>
  <si>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</si>
  <si>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</si>
  <si>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</si>
  <si>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</si>
  <si>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</si>
  <si>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</si>
  <si>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</si>
  <si>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</si>
  <si>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</si>
  <si>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</si>
  <si>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</si>
  <si>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</si>
  <si>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</si>
  <si>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</si>
  <si>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</si>
  <si>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</si>
  <si>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</si>
  <si>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</si>
  <si>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</si>
  <si>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</si>
  <si>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</si>
  <si>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</si>
  <si>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</si>
  <si>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</si>
  <si>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</si>
  <si>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</si>
  <si>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</si>
  <si>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</si>
  <si>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</si>
  <si>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</si>
  <si>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</si>
  <si>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</si>
  <si>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</si>
  <si>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</si>
  <si>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</si>
  <si>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</si>
  <si>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</si>
  <si>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</si>
  <si>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</si>
  <si>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</si>
  <si>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</si>
  <si>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</si>
  <si>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</si>
  <si>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</si>
  <si>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</si>
  <si>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</si>
  <si>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</si>
  <si>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</si>
  <si>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</si>
  <si>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</si>
  <si>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</si>
  <si>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</si>
  <si>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</si>
  <si>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</si>
  <si>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</si>
  <si>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</si>
  <si>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</si>
  <si>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</si>
  <si>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</si>
  <si>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</si>
  <si>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</si>
  <si>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</si>
  <si>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</si>
  <si>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</si>
  <si>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</si>
  <si>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</si>
  <si>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</si>
  <si>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</si>
  <si>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</si>
  <si>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</si>
  <si>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</si>
  <si>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</si>
  <si>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</si>
  <si>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</si>
  <si>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</si>
  <si>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</si>
  <si>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</si>
  <si>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</si>
  <si>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</si>
  <si>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</si>
  <si>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</si>
  <si>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</si>
  <si>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</si>
  <si>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</si>
  <si>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</si>
  <si>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</si>
  <si>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</si>
  <si>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</si>
  <si>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</si>
  <si>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</si>
  <si>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</si>
  <si>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</si>
  <si>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</si>
  <si>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</si>
  <si>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</si>
  <si>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</si>
  <si>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</si>
  <si>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</si>
  <si>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</si>
  <si>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</si>
  <si>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</si>
  <si>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</si>
  <si>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</si>
  <si>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</si>
  <si>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</si>
  <si>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</si>
  <si>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</si>
  <si>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</si>
  <si>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</si>
  <si>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</si>
  <si>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</si>
  <si>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</si>
  <si>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</si>
  <si>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</si>
  <si>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</si>
  <si>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</si>
  <si>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</si>
  <si>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</si>
  <si>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</si>
  <si>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</si>
  <si>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</si>
  <si>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</si>
  <si>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</si>
  <si>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</si>
  <si>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</si>
  <si>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</si>
  <si>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</si>
  <si>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</si>
  <si>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</si>
  <si>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</si>
  <si>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</si>
  <si>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</si>
  <si>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</si>
  <si>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</si>
  <si>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</si>
  <si>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</si>
  <si>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</si>
  <si>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</si>
  <si>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</si>
  <si>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</si>
  <si>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</si>
  <si>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</si>
  <si>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</si>
  <si>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</si>
  <si>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</si>
  <si>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</si>
  <si>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</si>
  <si>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</si>
  <si>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</si>
  <si>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</si>
  <si>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</si>
  <si>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</si>
  <si>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</si>
  <si>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</si>
  <si>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</si>
  <si>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</si>
  <si>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</si>
  <si>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</si>
  <si>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</si>
  <si>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</si>
  <si>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</si>
  <si>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</si>
  <si>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</si>
  <si>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</si>
  <si>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</si>
  <si>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</si>
  <si>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</si>
  <si>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</si>
  <si>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</si>
  <si>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</si>
  <si>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</si>
  <si>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</si>
  <si>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</si>
  <si>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</si>
  <si>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</si>
  <si>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</si>
  <si>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</si>
  <si>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</si>
  <si>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</si>
  <si>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</si>
  <si>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</si>
  <si>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</si>
  <si>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</si>
  <si>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</si>
  <si>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</si>
  <si>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</si>
  <si>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</si>
  <si>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</si>
  <si>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</si>
  <si>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</si>
  <si>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</si>
  <si>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</si>
  <si>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</si>
  <si>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</si>
  <si>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</si>
  <si>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</si>
  <si>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</si>
  <si>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</si>
  <si>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</si>
  <si>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</si>
  <si>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</si>
  <si>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</si>
  <si>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</si>
  <si>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</si>
  <si>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</si>
  <si>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</si>
  <si>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</si>
  <si>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</si>
  <si>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</si>
  <si>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</si>
  <si>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</si>
  <si>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</si>
  <si>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</si>
  <si>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</si>
  <si>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</si>
  <si>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</si>
  <si>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</si>
  <si>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</si>
  <si>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</si>
  <si>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</si>
  <si>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</si>
  <si>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</si>
  <si>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</si>
  <si>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</si>
  <si>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</si>
  <si>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</si>
  <si>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</si>
  <si>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</si>
  <si>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</si>
  <si>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</si>
  <si>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</si>
  <si>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</si>
  <si>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</si>
  <si>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</si>
  <si>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</si>
  <si>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</si>
  <si>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</si>
  <si>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</si>
  <si>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</si>
  <si>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</si>
  <si>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</si>
  <si>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</si>
  <si>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</si>
  <si>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</si>
  <si>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</si>
  <si>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</si>
  <si>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</si>
  <si>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</si>
  <si>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</si>
  <si>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</si>
  <si>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</si>
  <si>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</si>
  <si>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</si>
  <si>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</si>
  <si>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</si>
  <si>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</si>
  <si>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</si>
  <si>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</si>
  <si>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</si>
  <si>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</si>
  <si>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</si>
  <si>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</si>
  <si>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</si>
  <si>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</si>
  <si>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</si>
  <si>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</si>
  <si>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</si>
  <si>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</si>
  <si>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</si>
  <si>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</si>
  <si>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</si>
  <si>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</si>
  <si>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</si>
  <si>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</si>
  <si>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</si>
  <si>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</si>
  <si>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</si>
  <si>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</si>
  <si>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</si>
  <si>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</si>
  <si>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</si>
  <si>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</si>
  <si>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</si>
  <si>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</si>
  <si>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</si>
  <si>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</si>
  <si>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</si>
  <si>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</si>
  <si>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</si>
  <si>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</si>
  <si>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</si>
  <si>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</si>
  <si>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</si>
  <si>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</si>
  <si>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</si>
  <si>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</si>
  <si>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</si>
  <si>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</si>
  <si>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</si>
  <si>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</si>
  <si>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</si>
  <si>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</si>
  <si>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</si>
  <si>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</si>
  <si>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</si>
  <si>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</si>
  <si>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</si>
  <si>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</si>
  <si>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</si>
  <si>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</si>
  <si>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</si>
  <si>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</si>
  <si>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</si>
  <si>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</si>
  <si>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</si>
  <si>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</si>
  <si>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</si>
  <si>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</si>
  <si>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</si>
  <si>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</si>
  <si>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</si>
  <si>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</si>
  <si>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</si>
  <si>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</si>
  <si>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</si>
  <si>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</si>
  <si>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</si>
  <si>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</si>
  <si>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</si>
  <si>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</si>
  <si>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</si>
  <si>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</si>
  <si>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</si>
  <si>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</si>
  <si>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</si>
  <si>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</si>
  <si>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</si>
  <si>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</si>
  <si>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</si>
  <si>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</si>
  <si>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</si>
  <si>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</si>
  <si>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</si>
  <si>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</si>
  <si>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</si>
  <si>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</si>
  <si>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</si>
  <si>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</si>
  <si>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</si>
  <si>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</si>
  <si>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</si>
  <si>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</si>
  <si>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</si>
  <si>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</si>
  <si>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</si>
  <si>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</si>
  <si>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</si>
  <si>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</si>
  <si>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</si>
  <si>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</si>
  <si>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</si>
  <si>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</si>
  <si>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</si>
  <si>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</si>
  <si>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</si>
  <si>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</si>
  <si>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</si>
  <si>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</si>
  <si>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</si>
  <si>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</si>
  <si>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</si>
  <si>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</si>
  <si>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</si>
  <si>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</si>
  <si>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</si>
  <si>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</si>
  <si>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</si>
  <si>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</si>
  <si>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</si>
  <si>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</si>
  <si>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</si>
  <si>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</si>
  <si>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</si>
  <si>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</si>
  <si>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</si>
  <si>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</si>
  <si>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</si>
  <si>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</si>
  <si>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</si>
  <si>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</si>
  <si>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</si>
  <si>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</si>
  <si>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</si>
  <si>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</si>
  <si>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</si>
  <si>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</si>
  <si>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</si>
  <si>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</si>
  <si>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</si>
  <si>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</si>
  <si>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</si>
  <si>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</si>
  <si>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</si>
  <si>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</si>
  <si>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</si>
  <si>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</si>
  <si>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</si>
  <si>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</si>
  <si>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</si>
  <si>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</si>
  <si>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</si>
  <si>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</si>
  <si>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</si>
  <si>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</si>
  <si>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</si>
  <si>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</si>
  <si>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</si>
  <si>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</si>
  <si>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</si>
  <si>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</si>
  <si>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</si>
  <si>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</si>
  <si>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</si>
  <si>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</si>
  <si>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</si>
  <si>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</si>
  <si>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</si>
  <si>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</si>
  <si>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</si>
  <si>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</si>
  <si>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</si>
  <si>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</si>
  <si>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</si>
  <si>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</si>
  <si>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</si>
  <si>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</si>
  <si>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</si>
  <si>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</si>
  <si>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</si>
  <si>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</si>
  <si>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</si>
  <si>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</si>
  <si>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</si>
  <si>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</si>
  <si>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</si>
  <si>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</si>
  <si>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</si>
  <si>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</si>
  <si>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</si>
  <si>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</si>
  <si>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</si>
  <si>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</si>
  <si>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</si>
  <si>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</si>
  <si>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</si>
  <si>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</si>
  <si>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</si>
  <si>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</si>
  <si>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</si>
  <si>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</si>
  <si>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</si>
  <si>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</si>
  <si>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</si>
  <si>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</si>
  <si>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</si>
  <si>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</si>
  <si>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</si>
  <si>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</si>
  <si>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</si>
  <si>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</si>
  <si>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</si>
  <si>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</si>
  <si>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</si>
  <si>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</si>
  <si>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</si>
  <si>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</si>
  <si>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</si>
  <si>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</si>
  <si>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</si>
  <si>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</si>
  <si>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</si>
  <si>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</si>
  <si>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</si>
  <si>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</si>
  <si>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</si>
  <si>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</si>
  <si>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</si>
  <si>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</si>
  <si>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</si>
  <si>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</si>
  <si>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</si>
  <si>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</si>
  <si>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</si>
  <si>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</si>
  <si>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</si>
  <si>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</si>
  <si>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</si>
  <si>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</si>
  <si>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</si>
  <si>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</si>
  <si>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</si>
  <si>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</si>
  <si>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</si>
  <si>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</si>
  <si>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</si>
  <si>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</si>
  <si>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</si>
  <si>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</si>
  <si>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</si>
  <si>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</si>
  <si>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</si>
  <si>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</si>
  <si>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</si>
  <si>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</si>
  <si>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</si>
  <si>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</si>
  <si>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</si>
  <si>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</si>
  <si>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</si>
  <si>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</si>
  <si>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</si>
  <si>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</si>
  <si>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</si>
  <si>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</si>
  <si>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</si>
  <si>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</si>
  <si>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</si>
  <si>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</si>
  <si>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</si>
  <si>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</si>
  <si>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</si>
  <si>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</si>
  <si>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</si>
  <si>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</si>
  <si>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</si>
  <si>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</si>
  <si>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</si>
  <si>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</si>
  <si>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</si>
  <si>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</si>
  <si>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</si>
  <si>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</si>
  <si>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</si>
  <si>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</si>
  <si>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</si>
  <si>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</si>
  <si>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</si>
  <si>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</si>
  <si>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</si>
  <si>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</si>
  <si>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</si>
  <si>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</si>
  <si>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</si>
  <si>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</si>
  <si>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</si>
  <si>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</si>
  <si>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</si>
  <si>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</si>
  <si>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</si>
  <si>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</si>
  <si>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</si>
  <si>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</si>
  <si>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</si>
  <si>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</si>
  <si>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</si>
  <si>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</si>
  <si>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</si>
  <si>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</si>
  <si>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</si>
  <si>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</si>
  <si>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</si>
  <si>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</si>
  <si>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</si>
  <si>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</si>
  <si>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</si>
  <si>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</si>
  <si>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</si>
  <si>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</si>
  <si>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</si>
  <si>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</si>
  <si>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</si>
  <si>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</si>
  <si>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</si>
  <si>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</si>
  <si>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</si>
  <si>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</si>
  <si>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</si>
  <si>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</si>
  <si>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</si>
  <si>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</si>
  <si>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</si>
  <si>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</si>
  <si>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</si>
  <si>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</si>
  <si>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</si>
  <si>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</si>
  <si>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</si>
  <si>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</si>
  <si>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</si>
  <si>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</si>
  <si>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</si>
  <si>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</si>
  <si>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</si>
  <si>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</si>
  <si>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</si>
  <si>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</si>
  <si>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</si>
  <si>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</si>
  <si>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</si>
  <si>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</si>
  <si>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</si>
  <si>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</si>
  <si>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</si>
  <si>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</si>
  <si>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</si>
  <si>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</si>
  <si>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</si>
  <si>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</si>
  <si>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</si>
  <si>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</si>
  <si>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</si>
  <si>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</si>
  <si>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</si>
  <si>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</si>
  <si>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</si>
  <si>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</si>
  <si>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</si>
  <si>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</si>
  <si>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</si>
  <si>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</si>
  <si>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</si>
  <si>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</si>
  <si>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</si>
  <si>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</si>
  <si>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</si>
  <si>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</si>
  <si>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</si>
  <si>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</si>
  <si>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</si>
  <si>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</si>
  <si>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</si>
  <si>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</si>
  <si>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</si>
  <si>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</si>
  <si>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</si>
  <si>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</si>
  <si>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</si>
  <si>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</si>
  <si>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</si>
  <si>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</si>
  <si>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</si>
  <si>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</si>
  <si>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</si>
  <si>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</si>
  <si>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</si>
  <si>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</si>
  <si>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</si>
  <si>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</si>
  <si>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</si>
  <si>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</si>
  <si>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</si>
  <si>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</si>
  <si>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</si>
  <si>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</si>
  <si>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</si>
  <si>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</si>
  <si>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</si>
  <si>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</si>
  <si>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</si>
  <si>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</si>
  <si>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</si>
  <si>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</si>
  <si>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</si>
  <si>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</si>
  <si>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</si>
  <si>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</si>
  <si>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</si>
  <si>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</si>
  <si>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</si>
  <si>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</si>
  <si>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</si>
  <si>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</si>
  <si>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</si>
  <si>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</si>
  <si>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</si>
  <si>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</si>
  <si>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</si>
  <si>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</si>
  <si>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</si>
  <si>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</si>
  <si>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</si>
  <si>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</si>
  <si>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</si>
  <si>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</si>
  <si>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</si>
  <si>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</si>
  <si>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</si>
  <si>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</si>
  <si>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</si>
  <si>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</si>
  <si>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</si>
  <si>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</si>
  <si>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</si>
  <si>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</si>
  <si>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</si>
  <si>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</si>
  <si>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</si>
  <si>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</si>
  <si>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</si>
  <si>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</si>
  <si>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</si>
  <si>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</si>
  <si>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</si>
  <si>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</si>
  <si>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</si>
  <si>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</si>
  <si>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</si>
  <si>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</si>
  <si>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</si>
  <si>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</si>
  <si>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</si>
  <si>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</si>
  <si>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</si>
  <si>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</si>
  <si>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</si>
  <si>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</si>
  <si>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</si>
  <si>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</si>
  <si>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</si>
  <si>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</si>
  <si>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</si>
  <si>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</si>
  <si>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</si>
  <si>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</si>
  <si>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</si>
  <si>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</si>
  <si>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</si>
  <si>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</si>
  <si>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</si>
  <si>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</si>
  <si>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</si>
  <si>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</si>
  <si>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</si>
  <si>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</si>
  <si>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</si>
  <si>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</si>
  <si>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</si>
  <si>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</si>
  <si>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</si>
  <si>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</si>
  <si>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</si>
  <si>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</si>
  <si>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</si>
  <si>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</si>
  <si>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</si>
  <si>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</si>
  <si>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</si>
  <si>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</si>
  <si>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</si>
  <si>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</si>
  <si>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</si>
  <si>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</si>
  <si>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</si>
  <si>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</si>
  <si>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</si>
  <si>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</si>
  <si>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</si>
  <si>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</si>
  <si>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</si>
  <si>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</si>
  <si>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</si>
  <si>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</si>
  <si>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</si>
  <si>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</si>
  <si>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</si>
  <si>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</si>
  <si>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</si>
  <si>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</si>
  <si>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</si>
  <si>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</si>
  <si>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</si>
  <si>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</si>
  <si>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</si>
  <si>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</si>
  <si>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</si>
  <si>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</si>
  <si>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</si>
  <si>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</si>
  <si>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</si>
  <si>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</si>
  <si>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</si>
  <si>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</si>
  <si>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</si>
  <si>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</si>
  <si>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</si>
  <si>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</si>
  <si>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</si>
  <si>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</si>
  <si>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</si>
  <si>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</si>
  <si>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</si>
  <si>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</si>
  <si>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</si>
  <si>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</si>
  <si>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</si>
  <si>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</si>
  <si>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</si>
  <si>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</si>
  <si>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</si>
  <si>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</si>
  <si>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</si>
  <si>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</si>
  <si>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</si>
  <si>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</si>
  <si>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</si>
  <si>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</si>
  <si>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</si>
  <si>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</si>
  <si>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</si>
  <si>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</si>
  <si>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</si>
  <si>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</si>
  <si>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</si>
  <si>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</si>
  <si>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</si>
  <si>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</si>
  <si>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</si>
  <si>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</si>
  <si>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</si>
  <si>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</si>
  <si>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</si>
  <si>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</si>
  <si>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</si>
  <si>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</si>
  <si>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</si>
  <si>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</si>
  <si>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</si>
  <si>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</si>
  <si>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</si>
  <si>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</si>
  <si>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</si>
  <si>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</si>
  <si>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</si>
  <si>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</si>
  <si>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</si>
  <si>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</si>
  <si>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</si>
  <si>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</si>
  <si>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</si>
  <si>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</si>
  <si>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</si>
  <si>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</si>
  <si>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</si>
  <si>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</si>
  <si>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</si>
  <si>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</si>
  <si>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</si>
  <si>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</si>
  <si>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</si>
  <si>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</si>
  <si>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</si>
  <si>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</si>
  <si>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</si>
  <si>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</si>
  <si>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</si>
  <si>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</si>
  <si>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</si>
  <si>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</si>
  <si>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</si>
  <si>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</si>
  <si>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</si>
  <si>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</si>
  <si>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</si>
  <si>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</si>
  <si>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</si>
  <si>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</si>
  <si>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</si>
  <si>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</si>
  <si>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</si>
  <si>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</si>
  <si>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</si>
  <si>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</si>
  <si>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</si>
  <si>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</si>
  <si>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</si>
  <si>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</si>
  <si>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</si>
  <si>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</si>
  <si>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</si>
  <si>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</si>
  <si>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</si>
  <si>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</si>
  <si>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</si>
  <si>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</si>
  <si>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</si>
  <si>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</si>
  <si>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</si>
  <si>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</si>
  <si>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</si>
  <si>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</si>
  <si>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</si>
  <si>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</si>
  <si>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</si>
  <si>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</si>
  <si>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</si>
  <si>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</si>
  <si>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</si>
  <si>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</si>
  <si>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</si>
  <si>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</si>
  <si>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</si>
  <si>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</si>
  <si>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</si>
  <si>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</si>
  <si>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</si>
  <si>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</si>
  <si>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</si>
  <si>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</si>
  <si>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</si>
  <si>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</si>
  <si>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</si>
  <si>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</si>
  <si>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</si>
  <si>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</si>
  <si>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</si>
  <si>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</si>
  <si>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</si>
  <si>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</si>
  <si>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</si>
  <si>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</si>
  <si>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</si>
  <si>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</si>
  <si>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</si>
  <si>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</si>
  <si>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</si>
  <si>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</si>
  <si>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</si>
  <si>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</si>
  <si>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</si>
  <si>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</si>
  <si>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</si>
  <si>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</si>
  <si>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</si>
  <si>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</si>
  <si>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</si>
  <si>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</si>
  <si>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</si>
  <si>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</si>
  <si>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</si>
  <si>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</si>
  <si>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</si>
  <si>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</si>
  <si>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</si>
  <si>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</si>
  <si>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</si>
  <si>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</si>
  <si>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</si>
  <si>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</si>
  <si>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</si>
  <si>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</si>
  <si>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</si>
  <si>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</si>
  <si>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</si>
  <si>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</si>
  <si>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</si>
  <si>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</si>
  <si>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</si>
  <si>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</si>
  <si>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</si>
  <si>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</si>
  <si>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</si>
  <si>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</si>
  <si>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</si>
  <si>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</si>
  <si>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</si>
  <si>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</si>
  <si>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</si>
  <si>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</si>
  <si>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</si>
  <si>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</si>
  <si>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</si>
  <si>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</si>
  <si>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</si>
  <si>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</si>
  <si>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</si>
  <si>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</si>
  <si>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</si>
  <si>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</si>
  <si>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</si>
  <si>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</si>
  <si>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</si>
  <si>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</si>
  <si>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</si>
  <si>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</si>
  <si>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</si>
  <si>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</si>
  <si>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</si>
  <si>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</si>
  <si>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</si>
  <si>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</si>
  <si>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</si>
  <si>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</si>
  <si>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</si>
  <si>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</si>
  <si>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</si>
  <si>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</si>
  <si>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</si>
  <si>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</si>
  <si>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</si>
  <si>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</si>
  <si>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</si>
  <si>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</si>
  <si>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</si>
  <si>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</si>
  <si>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</si>
  <si>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</si>
  <si>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</si>
  <si>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</si>
  <si>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</si>
  <si>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</si>
  <si>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</si>
  <si>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</si>
  <si>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</si>
  <si>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</si>
  <si>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</si>
  <si>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</si>
  <si>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</si>
  <si>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</si>
  <si>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</si>
  <si>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</si>
  <si>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</si>
  <si>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</si>
  <si>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</si>
  <si>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</si>
  <si>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</si>
  <si>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</si>
  <si>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</si>
  <si>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</si>
  <si>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</si>
  <si>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</si>
  <si>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</si>
  <si>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</si>
  <si>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</si>
  <si>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</si>
  <si>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</si>
  <si>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</si>
  <si>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</si>
  <si>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</si>
  <si>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</si>
  <si>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</si>
  <si>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</si>
  <si>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</si>
  <si>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</si>
  <si>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</si>
  <si>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</si>
  <si>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</si>
  <si>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</si>
  <si>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</si>
  <si>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</si>
  <si>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</si>
  <si>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</si>
  <si>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</si>
  <si>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</si>
  <si>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</si>
  <si>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</si>
  <si>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</si>
  <si>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</si>
  <si>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</si>
  <si>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</si>
  <si>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</si>
  <si>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</si>
  <si>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</si>
  <si>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</si>
  <si>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</si>
  <si>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</si>
  <si>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</si>
  <si>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</si>
  <si>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</si>
  <si>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</si>
  <si>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</si>
  <si>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</si>
  <si>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</si>
  <si>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</si>
  <si>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</si>
  <si>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</si>
  <si>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</si>
  <si>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</si>
  <si>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</si>
  <si>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</si>
  <si>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</si>
  <si>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</si>
  <si>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</si>
  <si>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</si>
  <si>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</si>
  <si>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</si>
  <si>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</si>
  <si>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</si>
  <si>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</si>
  <si>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</si>
  <si>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</si>
  <si>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</si>
  <si>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</si>
  <si>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</si>
  <si>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</si>
  <si>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</si>
  <si>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</si>
  <si>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</si>
  <si>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</si>
  <si>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</si>
  <si>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</si>
  <si>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</si>
  <si>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</si>
  <si>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</si>
  <si>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</si>
  <si>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</si>
  <si>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</si>
  <si>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</si>
  <si>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</si>
  <si>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</si>
  <si>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</si>
  <si>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</si>
  <si>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</si>
  <si>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</si>
  <si>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</si>
  <si>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</si>
  <si>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</si>
  <si>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</si>
  <si>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</si>
  <si>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</si>
  <si>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</si>
  <si>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</si>
  <si>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</si>
  <si>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</si>
  <si>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</si>
  <si>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</si>
  <si>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</si>
  <si>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</si>
  <si>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</si>
  <si>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</si>
  <si>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</si>
  <si>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</si>
  <si>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</si>
  <si>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</si>
  <si>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</si>
  <si>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</si>
  <si>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</si>
  <si>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</si>
  <si>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</si>
  <si>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</si>
  <si>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</si>
  <si>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</si>
  <si>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</si>
  <si>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</si>
  <si>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</si>
  <si>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</si>
  <si>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</si>
  <si>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</si>
  <si>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</si>
  <si>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</si>
  <si>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</si>
  <si>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</si>
  <si>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</si>
  <si>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</si>
  <si>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</si>
  <si>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</si>
  <si>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</si>
  <si>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</si>
  <si>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</si>
  <si>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</si>
  <si>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</si>
  <si>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</si>
  <si>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</si>
  <si>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</si>
  <si>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</si>
  <si>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</si>
  <si>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</si>
  <si>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</si>
  <si>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</si>
  <si>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</si>
  <si>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</si>
  <si>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</si>
  <si>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</si>
  <si>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</si>
  <si>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</si>
  <si>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</si>
  <si>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</si>
  <si>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</si>
  <si>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</si>
  <si>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</si>
  <si>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</si>
  <si>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</si>
  <si>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</si>
  <si>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</si>
  <si>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</si>
  <si>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</si>
  <si>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</si>
  <si>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</si>
  <si>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</si>
  <si>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</si>
  <si>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</si>
  <si>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</si>
  <si>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</si>
  <si>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</si>
  <si>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</si>
  <si>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</si>
  <si>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</si>
  <si>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</si>
  <si>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</si>
  <si>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</si>
  <si>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</si>
  <si>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</si>
  <si>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</si>
  <si>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</si>
  <si>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</si>
  <si>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</si>
  <si>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</si>
  <si>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</si>
  <si>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</si>
  <si>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</si>
  <si>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</si>
  <si>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</si>
  <si>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</si>
  <si>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</si>
  <si>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</si>
  <si>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</si>
  <si>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</si>
  <si>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</si>
  <si>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</si>
  <si>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</si>
  <si>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</si>
  <si>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</si>
  <si>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</si>
  <si>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</si>
  <si>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</si>
  <si>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</si>
  <si>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</si>
  <si>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</si>
  <si>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</si>
  <si>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</si>
  <si>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</si>
  <si>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</si>
  <si>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</si>
  <si>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</si>
  <si>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</si>
  <si>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</si>
  <si>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</si>
  <si>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</si>
  <si>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</si>
  <si>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</si>
  <si>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</si>
  <si>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</si>
  <si>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</si>
  <si>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</si>
  <si>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</si>
  <si>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</si>
  <si>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</si>
  <si>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</si>
  <si>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</si>
  <si>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</si>
  <si>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</si>
  <si>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</si>
  <si>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</si>
  <si>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</si>
  <si>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</si>
  <si>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</si>
  <si>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</si>
  <si>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</si>
  <si>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</si>
  <si>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</si>
  <si>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</si>
  <si>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</si>
  <si>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</si>
  <si>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</si>
  <si>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</si>
  <si>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</si>
  <si>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</si>
  <si>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</si>
  <si>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</si>
  <si>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</si>
  <si>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</si>
  <si>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</si>
  <si>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</si>
  <si>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</si>
  <si>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</si>
  <si>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</si>
  <si>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</si>
  <si>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</si>
  <si>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</si>
  <si>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</si>
  <si>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</si>
  <si>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</si>
  <si>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</si>
  <si>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</si>
  <si>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</si>
  <si>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</si>
  <si>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</si>
  <si>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</si>
  <si>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</si>
  <si>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</si>
  <si>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</si>
  <si>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</si>
  <si>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</si>
  <si>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</si>
  <si>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</si>
  <si>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</si>
  <si>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</si>
  <si>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</si>
  <si>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</si>
  <si>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</si>
  <si>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</si>
  <si>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</si>
  <si>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</si>
  <si>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</si>
  <si>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</si>
  <si>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</si>
  <si>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</si>
  <si>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</si>
  <si>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</si>
  <si>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</si>
  <si>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</si>
  <si>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</si>
  <si>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</si>
  <si>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</si>
  <si>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</si>
  <si>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</si>
  <si>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</si>
  <si>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</si>
  <si>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</si>
  <si>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</si>
  <si>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</si>
  <si>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</si>
  <si>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</si>
  <si>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</si>
  <si>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</si>
  <si>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</si>
  <si>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</si>
  <si>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</si>
  <si>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</si>
  <si>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</si>
  <si>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</si>
  <si>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</si>
  <si>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</si>
  <si>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</si>
  <si>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</si>
  <si>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</si>
  <si>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</si>
  <si>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</si>
  <si>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</si>
  <si>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</si>
  <si>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</si>
  <si>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</si>
  <si>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</si>
  <si>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</si>
  <si>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</si>
  <si>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</si>
  <si>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</si>
  <si>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</si>
  <si>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</si>
  <si>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</si>
  <si>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</si>
  <si>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</si>
  <si>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</si>
  <si>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</si>
  <si>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</si>
  <si>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</si>
  <si>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</si>
  <si>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</si>
  <si>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</si>
  <si>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</si>
  <si>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</si>
  <si>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</si>
  <si>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</si>
  <si>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</si>
  <si>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</si>
  <si>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</si>
  <si>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</si>
  <si>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</si>
  <si>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</si>
  <si>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</si>
  <si>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</si>
  <si>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</si>
  <si>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</si>
  <si>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</si>
  <si>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</si>
  <si>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</si>
  <si>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</si>
  <si>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</si>
  <si>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</si>
  <si>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</si>
  <si>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</si>
  <si>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</si>
  <si>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</si>
  <si>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</si>
  <si>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</si>
  <si>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</si>
  <si>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</si>
  <si>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</si>
  <si>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</si>
  <si>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</si>
  <si>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</si>
  <si>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</si>
  <si>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</si>
  <si>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</si>
  <si>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</si>
  <si>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</si>
  <si>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</si>
  <si>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</si>
  <si>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</si>
  <si>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</si>
  <si>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</si>
  <si>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</si>
  <si>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</si>
  <si>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</si>
  <si>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</si>
  <si>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</si>
  <si>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</si>
  <si>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</si>
  <si>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</si>
  <si>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</si>
  <si>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</si>
  <si>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</si>
  <si>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</si>
  <si>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</si>
  <si>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</si>
  <si>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</si>
  <si>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</si>
  <si>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</si>
  <si>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</si>
  <si>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</si>
  <si>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</si>
  <si>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</si>
  <si>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</si>
  <si>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</si>
  <si>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</si>
  <si>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</si>
  <si>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</si>
  <si>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</si>
  <si>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</si>
  <si>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</si>
  <si>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</si>
  <si>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</si>
  <si>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</si>
  <si>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</si>
  <si>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</si>
  <si>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</si>
  <si>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</si>
  <si>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</si>
  <si>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</si>
  <si>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</si>
  <si>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</si>
  <si>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</si>
  <si>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</si>
  <si>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</si>
  <si>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</si>
  <si>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</si>
  <si>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</si>
  <si>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</si>
  <si>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</si>
  <si>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</si>
  <si>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</si>
  <si>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</si>
  <si>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</si>
  <si>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</si>
  <si>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</si>
  <si>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</si>
  <si>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</si>
  <si>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</si>
  <si>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</si>
  <si>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</si>
  <si>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</si>
  <si>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</si>
  <si>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</si>
  <si>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</si>
  <si>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</si>
  <si>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</si>
  <si>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</si>
  <si>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</si>
  <si>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</si>
  <si>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</si>
  <si>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</si>
  <si>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</si>
  <si>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</si>
  <si>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</si>
  <si>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</si>
  <si>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</si>
  <si>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</si>
  <si>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</si>
  <si>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</si>
  <si>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</si>
  <si>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</si>
  <si>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</si>
  <si>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</si>
  <si>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</si>
  <si>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</si>
  <si>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</si>
  <si>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</si>
  <si>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</si>
  <si>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</si>
  <si>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</si>
  <si>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</si>
  <si>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</si>
  <si>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</si>
  <si>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</si>
  <si>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</si>
  <si>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</si>
  <si>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</si>
  <si>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</si>
  <si>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</si>
  <si>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</si>
  <si>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</si>
  <si>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</si>
  <si>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</si>
  <si>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</si>
  <si>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</si>
  <si>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</si>
  <si>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</si>
  <si>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</si>
  <si>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</si>
  <si>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</si>
  <si>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</si>
  <si>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</si>
  <si>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</si>
  <si>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</si>
  <si>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</si>
  <si>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</si>
  <si>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</si>
  <si>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</si>
  <si>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</si>
  <si>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</si>
  <si>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</si>
  <si>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</si>
  <si>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</si>
  <si>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</si>
  <si>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</si>
  <si>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</si>
  <si>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</si>
  <si>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</si>
  <si>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</si>
  <si>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</si>
  <si>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</si>
  <si>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</si>
  <si>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</si>
  <si>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</si>
  <si>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</si>
  <si>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</si>
  <si>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</si>
  <si>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</si>
  <si>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</si>
  <si>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</si>
  <si>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</si>
  <si>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</si>
  <si>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</si>
  <si>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</si>
  <si>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</si>
  <si>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</si>
  <si>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</si>
  <si>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</si>
  <si>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</si>
  <si>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</si>
  <si>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</si>
  <si>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</si>
  <si>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</si>
  <si>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</si>
  <si>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</si>
  <si>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</si>
  <si>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</si>
  <si>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</si>
  <si>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</si>
  <si>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</si>
  <si>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</si>
  <si>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</si>
  <si>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</si>
  <si>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</si>
  <si>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</si>
  <si>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</si>
  <si>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</si>
  <si>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</si>
  <si>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</si>
  <si>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</si>
  <si>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</si>
  <si>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</si>
  <si>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</si>
  <si>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</si>
  <si>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</si>
  <si>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</si>
  <si>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</si>
  <si>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</si>
  <si>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</si>
  <si>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</si>
  <si>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</si>
  <si>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</si>
  <si>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</si>
  <si>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</si>
  <si>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</si>
  <si>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</si>
  <si>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</si>
  <si>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</si>
  <si>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</si>
  <si>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</si>
  <si>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</si>
  <si>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</si>
  <si>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</si>
  <si>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</si>
  <si>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</si>
  <si>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</si>
  <si>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</si>
  <si>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</si>
  <si>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</si>
  <si>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</si>
  <si>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</si>
  <si>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</si>
  <si>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</si>
  <si>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</si>
  <si>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</si>
  <si>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</si>
  <si>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</si>
  <si>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</si>
  <si>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</si>
  <si>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</si>
  <si>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</si>
  <si>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</si>
  <si>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</si>
  <si>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</si>
  <si>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</si>
  <si>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</si>
  <si>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</si>
  <si>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</si>
  <si>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</si>
  <si>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</si>
  <si>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</si>
  <si>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</si>
  <si>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</si>
  <si>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</si>
  <si>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</si>
  <si>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</si>
  <si>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</si>
  <si>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</si>
  <si>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</si>
  <si>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</si>
  <si>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</si>
  <si>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</si>
  <si>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</si>
  <si>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</si>
  <si>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</si>
  <si>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</si>
  <si>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</si>
  <si>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</si>
  <si>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</si>
  <si>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</si>
  <si>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</si>
  <si>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</si>
  <si>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</si>
  <si>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</si>
  <si>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</si>
  <si>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</si>
  <si>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</si>
  <si>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</si>
  <si>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</si>
  <si>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</si>
  <si>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</si>
  <si>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</si>
  <si>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</si>
  <si>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</si>
  <si>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</si>
  <si>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</si>
  <si>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</si>
  <si>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</si>
  <si>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</si>
  <si>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</si>
  <si>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</si>
  <si>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</si>
  <si>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</si>
  <si>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</si>
  <si>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</si>
  <si>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</si>
  <si>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</si>
  <si>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</si>
  <si>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</si>
  <si>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</si>
  <si>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</si>
  <si>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</si>
  <si>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</si>
  <si>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</si>
  <si>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</si>
  <si>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</si>
  <si>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</si>
  <si>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</si>
  <si>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</si>
  <si>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</si>
  <si>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</si>
  <si>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</si>
  <si>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</si>
  <si>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</si>
  <si>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</si>
  <si>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</si>
  <si>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</si>
  <si>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</si>
  <si>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</si>
  <si>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</si>
  <si>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</si>
  <si>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</si>
  <si>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</si>
  <si>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</si>
  <si>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</si>
  <si>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</si>
  <si>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</si>
  <si>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</si>
  <si>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</si>
  <si>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</si>
  <si>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</si>
  <si>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</si>
  <si>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</si>
  <si>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</si>
  <si>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</si>
  <si>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</si>
  <si>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</si>
  <si>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</si>
  <si>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</si>
  <si>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</si>
  <si>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</si>
  <si>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</si>
  <si>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</si>
  <si>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</si>
  <si>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</si>
  <si>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</si>
  <si>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</si>
  <si>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</si>
  <si>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</si>
  <si>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</si>
  <si>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</si>
  <si>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</si>
  <si>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</si>
  <si>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</si>
  <si>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</si>
  <si>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</si>
  <si>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</si>
  <si>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</si>
  <si>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</si>
  <si>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</si>
  <si>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</si>
  <si>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</si>
  <si>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</si>
  <si>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</si>
  <si>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</si>
  <si>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</si>
  <si>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</si>
  <si>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</si>
  <si>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</si>
  <si>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</si>
  <si>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</si>
  <si>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</si>
  <si>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</si>
  <si>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</si>
  <si>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</si>
  <si>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</si>
  <si>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</si>
  <si>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</si>
  <si>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</si>
  <si>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</si>
  <si>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</si>
  <si>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</si>
  <si>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</si>
  <si>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</si>
  <si>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</si>
  <si>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</si>
  <si>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</si>
  <si>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</si>
  <si>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</si>
  <si>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</si>
  <si>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</si>
  <si>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</si>
  <si>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</si>
  <si>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</si>
  <si>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</si>
  <si>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</si>
  <si>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</si>
  <si>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</si>
  <si>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</si>
  <si>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</si>
  <si>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</si>
  <si>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</si>
  <si>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</si>
  <si>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</si>
  <si>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</si>
  <si>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</si>
  <si>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</si>
  <si>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</si>
  <si>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</si>
  <si>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</si>
  <si>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</si>
  <si>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</si>
  <si>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</si>
  <si>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</si>
  <si>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</si>
  <si>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</si>
  <si>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</si>
  <si>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</si>
  <si>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</si>
  <si>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</si>
  <si>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</si>
  <si>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</si>
  <si>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</si>
  <si>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</si>
  <si>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</si>
  <si>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</si>
  <si>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</si>
  <si>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</si>
  <si>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</si>
  <si>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</si>
  <si>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</si>
  <si>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</si>
  <si>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</si>
  <si>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</si>
  <si>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</si>
  <si>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</si>
  <si>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</si>
  <si>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</si>
  <si>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</si>
  <si>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</si>
  <si>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</si>
  <si>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</si>
  <si>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</si>
  <si>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</si>
  <si>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</si>
  <si>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</si>
  <si>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</si>
  <si>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</si>
  <si>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</si>
  <si>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</si>
  <si>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</si>
  <si>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</si>
  <si>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</si>
  <si>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</si>
  <si>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</si>
  <si>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</si>
  <si>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</si>
  <si>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</si>
  <si>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</si>
  <si>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</si>
  <si>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</si>
  <si>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</si>
  <si>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</si>
  <si>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</si>
  <si>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</si>
  <si>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</si>
  <si>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</si>
  <si>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</si>
  <si>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</si>
  <si>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</si>
  <si>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</si>
  <si>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</si>
  <si>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</si>
  <si>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</si>
  <si>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</si>
  <si>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</si>
  <si>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</si>
  <si>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</si>
  <si>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</si>
  <si>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</si>
  <si>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</si>
  <si>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</si>
  <si>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</si>
  <si>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</si>
  <si>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</si>
  <si>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</si>
  <si>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</si>
  <si>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</si>
  <si>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</si>
  <si>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</si>
  <si>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</si>
  <si>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</si>
  <si>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</si>
  <si>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</si>
  <si>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</si>
  <si>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</si>
  <si>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</si>
  <si>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</si>
  <si>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</si>
  <si>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</si>
  <si>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</si>
  <si>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</si>
  <si>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</si>
  <si>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</si>
  <si>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</si>
  <si>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</si>
  <si>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</si>
  <si>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</si>
  <si>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</si>
  <si>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</si>
  <si>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</si>
  <si>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</si>
  <si>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</si>
  <si>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</si>
  <si>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</si>
  <si>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</si>
  <si>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</si>
  <si>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</si>
  <si>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</si>
  <si>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</si>
  <si>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</si>
  <si>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</si>
  <si>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</si>
  <si>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</si>
  <si>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</si>
  <si>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</si>
  <si>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</si>
  <si>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</si>
  <si>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</si>
  <si>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</si>
  <si>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</si>
  <si>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</si>
  <si>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</si>
  <si>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</si>
  <si>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</si>
  <si>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</si>
  <si>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</si>
  <si>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</si>
  <si>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</si>
  <si>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</si>
  <si>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</si>
  <si>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</si>
  <si>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</si>
  <si>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</si>
  <si>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</si>
  <si>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</si>
  <si>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</si>
  <si>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</si>
  <si>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</si>
  <si>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</si>
  <si>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</si>
  <si>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</si>
  <si>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</si>
  <si>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</si>
  <si>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</si>
  <si>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</si>
  <si>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</si>
  <si>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</si>
  <si>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</si>
  <si>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</si>
  <si>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</si>
  <si>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</si>
  <si>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</si>
  <si>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</si>
  <si>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</si>
  <si>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</si>
  <si>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</si>
  <si>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</si>
  <si>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</si>
  <si>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</si>
  <si>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</si>
  <si>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</si>
  <si>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</si>
  <si>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</si>
  <si>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</si>
  <si>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</si>
  <si>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</si>
  <si>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</si>
  <si>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</si>
  <si>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</si>
  <si>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</si>
  <si>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</si>
  <si>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</si>
  <si>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</si>
  <si>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</si>
  <si>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</si>
  <si>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</si>
  <si>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</si>
  <si>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</si>
  <si>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</si>
  <si>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</si>
  <si>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</si>
  <si>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</si>
  <si>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</si>
  <si>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</si>
  <si>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</si>
  <si>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</si>
  <si>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</si>
  <si>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</si>
  <si>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</si>
  <si>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</si>
  <si>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</si>
  <si>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</si>
  <si>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</si>
  <si>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</si>
  <si>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</si>
  <si>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</si>
  <si>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</si>
  <si>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</si>
  <si>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</si>
  <si>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</si>
  <si>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</si>
  <si>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</si>
  <si>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</si>
  <si>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</si>
  <si>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</si>
  <si>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</si>
  <si>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</si>
  <si>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</si>
  <si>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</si>
  <si>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</si>
  <si>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</si>
  <si>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</si>
  <si>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</si>
  <si>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</si>
  <si>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</si>
  <si>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</si>
  <si>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</si>
  <si>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</si>
  <si>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</si>
  <si>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</si>
  <si>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</si>
  <si>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</si>
  <si>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</si>
  <si>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</si>
  <si>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</si>
  <si>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</si>
  <si>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</si>
  <si>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</si>
  <si>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</si>
  <si>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</si>
  <si>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</si>
  <si>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</si>
  <si>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</si>
  <si>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</si>
  <si>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</si>
  <si>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</si>
  <si>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</si>
  <si>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</si>
  <si>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</si>
  <si>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</si>
  <si>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</si>
  <si>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</si>
  <si>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</si>
  <si>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</si>
  <si>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</si>
  <si>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</si>
  <si>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</si>
  <si>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</si>
  <si>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</si>
  <si>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</si>
  <si>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</si>
  <si>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</si>
  <si>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</si>
  <si>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</si>
  <si>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</si>
  <si>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</si>
  <si>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</si>
  <si>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</si>
  <si>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</si>
  <si>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</si>
  <si>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</si>
  <si>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</si>
  <si>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</si>
  <si>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</si>
  <si>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</si>
  <si>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</si>
  <si>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</si>
  <si>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</si>
  <si>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</si>
  <si>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</si>
  <si>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</si>
  <si>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</si>
  <si>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</si>
  <si>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</si>
  <si>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</si>
  <si>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</si>
  <si>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</si>
  <si>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</si>
  <si>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</si>
  <si>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</si>
  <si>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</si>
  <si>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</si>
  <si>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</si>
  <si>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</si>
  <si>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</si>
  <si>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</si>
  <si>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</si>
  <si>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</si>
  <si>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</si>
  <si>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</si>
  <si>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</si>
  <si>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</si>
  <si>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</si>
  <si>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</si>
  <si>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</si>
  <si>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</si>
  <si>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</si>
  <si>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</si>
  <si>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</si>
  <si>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</si>
  <si>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</si>
  <si>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</si>
  <si>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</si>
  <si>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</si>
  <si>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</si>
  <si>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</si>
  <si>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</si>
  <si>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</si>
  <si>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</si>
  <si>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</si>
  <si>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</si>
  <si>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</si>
  <si>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</si>
  <si>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</si>
  <si>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</si>
  <si>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</si>
  <si>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</si>
  <si>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</si>
  <si>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</si>
  <si>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</si>
  <si>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</si>
  <si>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</si>
  <si>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</si>
  <si>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</si>
  <si>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</si>
  <si>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</si>
  <si>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</si>
  <si>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</si>
  <si>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</si>
  <si>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</si>
  <si>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</si>
  <si>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</si>
  <si>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</si>
  <si>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</si>
  <si>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</si>
  <si>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</si>
  <si>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</si>
  <si>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</si>
  <si>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</si>
  <si>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</si>
  <si>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</si>
  <si>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</si>
  <si>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</si>
  <si>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</si>
  <si>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</si>
  <si>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</si>
  <si>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</si>
  <si>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</si>
  <si>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</si>
  <si>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</si>
  <si>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</si>
  <si>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</si>
  <si>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</si>
  <si>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</si>
  <si>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</si>
  <si>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</si>
  <si>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</si>
  <si>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</si>
  <si>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</si>
  <si>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</si>
  <si>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</si>
  <si>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</si>
  <si>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</si>
  <si>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</si>
  <si>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</si>
  <si>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</si>
  <si>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</si>
  <si>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</si>
  <si>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</si>
  <si>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</si>
  <si>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</si>
  <si>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</si>
  <si>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</si>
  <si>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</si>
  <si>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</si>
  <si>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</si>
  <si>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</si>
  <si>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</si>
  <si>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</si>
  <si>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</si>
  <si>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</si>
  <si>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</si>
  <si>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</si>
  <si>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</si>
  <si>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</si>
  <si>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</si>
  <si>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</si>
  <si>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</si>
  <si>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</si>
  <si>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</si>
  <si>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</si>
  <si>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</si>
  <si>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</si>
  <si>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</si>
  <si>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</si>
  <si>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</si>
  <si>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</si>
  <si>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</si>
  <si>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</si>
  <si>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</si>
  <si>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</si>
  <si>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</si>
  <si>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</si>
  <si>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</si>
  <si>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</si>
  <si>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</si>
  <si>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</si>
  <si>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</si>
  <si>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</si>
  <si>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</si>
  <si>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</si>
  <si>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</si>
  <si>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</si>
  <si>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</si>
  <si>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</si>
  <si>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</si>
  <si>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</si>
  <si>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</si>
  <si>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</si>
  <si>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</si>
  <si>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</si>
  <si>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</si>
  <si>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</si>
  <si>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</si>
  <si>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</si>
  <si>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</si>
  <si>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</si>
  <si>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</si>
  <si>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</si>
  <si>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</si>
  <si>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</si>
  <si>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</si>
  <si>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</si>
  <si>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</si>
  <si>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</si>
  <si>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</si>
  <si>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</si>
  <si>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</si>
  <si>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</si>
  <si>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</si>
  <si>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</si>
  <si>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</si>
  <si>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</si>
  <si>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</si>
  <si>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</si>
  <si>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</si>
  <si>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</si>
  <si>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</si>
  <si>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</si>
  <si>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</si>
  <si>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</si>
  <si>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</si>
  <si>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</si>
  <si>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</si>
  <si>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</si>
  <si>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</si>
  <si>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</si>
  <si>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</si>
  <si>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</si>
  <si>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</si>
  <si>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</si>
  <si>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</si>
  <si>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</si>
  <si>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</si>
  <si>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</si>
  <si>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</si>
  <si>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</si>
  <si>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</si>
  <si>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</si>
  <si>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</si>
  <si>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</si>
  <si>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</si>
  <si>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</si>
  <si>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</si>
  <si>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</si>
  <si>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</si>
  <si>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</si>
  <si>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</si>
  <si>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</si>
  <si>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</si>
  <si>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</si>
  <si>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</si>
  <si>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</si>
  <si>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</si>
  <si>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</si>
  <si>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</si>
  <si>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</si>
  <si>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</si>
  <si>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</si>
  <si>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</si>
  <si>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</si>
  <si>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</si>
  <si>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</si>
  <si>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</si>
  <si>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</si>
  <si>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</si>
  <si>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</si>
  <si>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</si>
  <si>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</si>
  <si>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</si>
  <si>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</si>
  <si>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</si>
  <si>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</si>
  <si>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</si>
  <si>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</si>
  <si>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</si>
  <si>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</si>
  <si>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</si>
  <si>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</si>
  <si>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</si>
  <si>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</si>
  <si>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</si>
  <si>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</si>
  <si>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</si>
  <si>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</si>
  <si>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</si>
  <si>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</si>
  <si>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</si>
  <si>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</si>
  <si>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</si>
  <si>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</si>
  <si>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</si>
  <si>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</si>
  <si>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</si>
  <si>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</si>
  <si>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</si>
  <si>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</si>
  <si>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</si>
  <si>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</si>
  <si>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</si>
  <si>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</si>
  <si>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</si>
  <si>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</si>
  <si>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</si>
  <si>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</si>
  <si>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</si>
  <si>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</si>
  <si>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</si>
  <si>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</si>
  <si>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</si>
  <si>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</si>
  <si>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</si>
  <si>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</si>
  <si>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</si>
  <si>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</si>
  <si>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</si>
  <si>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</si>
  <si>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</si>
  <si>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</si>
  <si>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</si>
  <si>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</si>
  <si>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</si>
  <si>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</si>
  <si>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</si>
  <si>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</si>
  <si>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</si>
  <si>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</si>
  <si>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</si>
  <si>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</si>
  <si>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</si>
  <si>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</si>
  <si>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</si>
  <si>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</si>
  <si>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</si>
  <si>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</si>
  <si>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</si>
  <si>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</si>
  <si>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</si>
  <si>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</si>
  <si>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</si>
  <si>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</si>
  <si>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</si>
  <si>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</si>
  <si>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</si>
  <si>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</si>
  <si>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</si>
  <si>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</si>
  <si>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</si>
  <si>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</si>
  <si>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</si>
  <si>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</si>
  <si>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</si>
  <si>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</si>
  <si>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</si>
  <si>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</si>
  <si>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</si>
  <si>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</si>
  <si>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</si>
  <si>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</si>
  <si>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</si>
  <si>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</si>
  <si>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</si>
  <si>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</si>
  <si>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</si>
  <si>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</si>
  <si>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</si>
  <si>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</si>
  <si>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</si>
  <si>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</si>
  <si>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</si>
  <si>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</si>
  <si>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</si>
  <si>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</si>
  <si>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</si>
  <si>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</si>
  <si>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</si>
  <si>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</si>
  <si>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</si>
  <si>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</si>
  <si>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</si>
  <si>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</si>
  <si>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</si>
  <si>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</si>
  <si>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</si>
  <si>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</si>
  <si>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</si>
  <si>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</si>
  <si>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</si>
  <si>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</si>
  <si>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</si>
  <si>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</si>
  <si>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</si>
  <si>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</si>
  <si>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</si>
  <si>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</si>
  <si>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</si>
  <si>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</si>
  <si>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</si>
  <si>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</si>
  <si>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</si>
  <si>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</si>
  <si>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</si>
  <si>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</si>
  <si>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</si>
  <si>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</si>
  <si>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</si>
  <si>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</si>
  <si>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</si>
  <si>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</si>
  <si>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</si>
  <si>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</si>
  <si>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</si>
  <si>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</si>
  <si>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</si>
  <si>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</si>
  <si>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</si>
  <si>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</si>
  <si>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</si>
  <si>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</si>
  <si>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</si>
  <si>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</si>
  <si>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</si>
  <si>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</si>
  <si>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</si>
  <si>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</si>
  <si>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</si>
  <si>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</si>
  <si>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</si>
  <si>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</si>
  <si>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</si>
  <si>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</si>
  <si>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</si>
  <si>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</si>
  <si>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</si>
  <si>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</si>
  <si>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</si>
  <si>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</si>
  <si>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</si>
  <si>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</si>
  <si>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</si>
  <si>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</si>
  <si>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</si>
  <si>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</si>
  <si>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</si>
  <si>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</si>
  <si>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</si>
  <si>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</si>
  <si>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</si>
  <si>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</si>
  <si>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</si>
  <si>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</si>
  <si>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</si>
  <si>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</si>
  <si>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</si>
  <si>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</si>
  <si>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</si>
  <si>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</si>
  <si>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</si>
  <si>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</si>
  <si>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</si>
  <si>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</si>
  <si>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</si>
  <si>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</si>
  <si>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</si>
  <si>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</si>
  <si>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</si>
  <si>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</si>
  <si>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</si>
  <si>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</si>
  <si>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</si>
  <si>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</si>
  <si>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</si>
  <si>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</si>
  <si>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</si>
  <si>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</si>
  <si>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</si>
  <si>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</si>
  <si>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</si>
  <si>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</si>
  <si>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</si>
  <si>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</si>
  <si>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</si>
  <si>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</si>
  <si>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</si>
  <si>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</si>
  <si>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</si>
  <si>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</si>
  <si>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</si>
  <si>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</si>
  <si>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</si>
  <si>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</si>
  <si>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</si>
  <si>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</si>
  <si>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</si>
  <si>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</si>
  <si>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</si>
  <si>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</si>
  <si>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</si>
  <si>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</si>
  <si>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</si>
  <si>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</si>
  <si>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</si>
  <si>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</si>
  <si>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</si>
  <si>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</si>
  <si>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</si>
  <si>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</si>
  <si>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</si>
  <si>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</si>
  <si>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</si>
  <si>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</si>
  <si>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</si>
  <si>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</si>
  <si>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</si>
  <si>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</si>
  <si>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</si>
  <si>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</si>
  <si>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</si>
  <si>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</si>
  <si>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</si>
  <si>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</si>
  <si>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</si>
  <si>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</si>
  <si>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</si>
  <si>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</si>
  <si>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</si>
  <si>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</si>
  <si>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</si>
  <si>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</si>
  <si>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</si>
  <si>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</si>
  <si>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</si>
  <si>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</si>
  <si>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</si>
  <si>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</si>
  <si>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</si>
  <si>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</si>
  <si>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</si>
  <si>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</si>
  <si>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</si>
  <si>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</si>
  <si>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</si>
  <si>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</si>
  <si>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</si>
  <si>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</si>
  <si>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</si>
  <si>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</si>
  <si>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</si>
  <si>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</si>
  <si>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</si>
  <si>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</si>
  <si>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</si>
  <si>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</si>
  <si>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</si>
  <si>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</si>
  <si>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</si>
  <si>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</si>
  <si>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</si>
  <si>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</si>
  <si>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</si>
  <si>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</si>
  <si>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</si>
  <si>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</si>
  <si>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</si>
  <si>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</si>
  <si>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</si>
  <si>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</si>
  <si>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</si>
  <si>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</si>
  <si>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</si>
  <si>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</si>
  <si>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</si>
  <si>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</si>
  <si>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</si>
  <si>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</si>
  <si>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</si>
  <si>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</si>
  <si>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</si>
  <si>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</si>
  <si>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</si>
  <si>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</si>
  <si>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</si>
  <si>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</si>
  <si>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</si>
  <si>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</si>
  <si>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</si>
  <si>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</si>
  <si>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</si>
  <si>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</si>
  <si>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</si>
  <si>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</si>
  <si>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</si>
  <si>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</si>
  <si>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</si>
  <si>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</si>
  <si>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</si>
  <si>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</si>
  <si>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</si>
  <si>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</si>
  <si>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</si>
  <si>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</si>
  <si>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</si>
  <si>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</si>
  <si>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</si>
  <si>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</si>
  <si>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</si>
  <si>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</si>
  <si>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</si>
  <si>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</si>
  <si>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</si>
  <si>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</si>
  <si>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</si>
  <si>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</si>
  <si>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</si>
  <si>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</si>
  <si>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</si>
  <si>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</si>
  <si>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</si>
  <si>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</si>
  <si>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</si>
  <si>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</si>
  <si>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</si>
  <si>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</si>
  <si>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</si>
  <si>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</si>
  <si>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</si>
  <si>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</si>
  <si>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</si>
  <si>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</si>
  <si>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</si>
  <si>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</si>
  <si>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</si>
  <si>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</si>
  <si>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</si>
  <si>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</si>
  <si>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</si>
  <si>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</si>
  <si>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</si>
  <si>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</si>
  <si>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</si>
  <si>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</si>
  <si>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</si>
  <si>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</si>
  <si>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</si>
  <si>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</si>
  <si>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</si>
  <si>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</si>
  <si>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</si>
  <si>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</si>
  <si>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</si>
  <si>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</si>
  <si>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</si>
  <si>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</si>
  <si>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</si>
  <si>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</si>
  <si>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</si>
  <si>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</si>
  <si>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</si>
  <si>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</si>
  <si>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</si>
  <si>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</si>
  <si>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</si>
  <si>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</si>
  <si>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</si>
  <si>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</si>
  <si>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</si>
  <si>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</si>
  <si>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</si>
  <si>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</si>
  <si>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</si>
  <si>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</si>
  <si>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</si>
  <si>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</si>
  <si>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</si>
  <si>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</si>
  <si>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</si>
  <si>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</si>
  <si>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</si>
  <si>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</si>
  <si>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</si>
  <si>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</si>
  <si>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</si>
  <si>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</si>
  <si>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</si>
  <si>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</si>
  <si>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</si>
  <si>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</si>
  <si>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</si>
  <si>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</si>
  <si>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</si>
  <si>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</si>
  <si>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</si>
  <si>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</si>
  <si>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</si>
  <si>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</si>
  <si>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</si>
  <si>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</si>
  <si>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</si>
  <si>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</si>
  <si>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</si>
  <si>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</si>
  <si>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</si>
  <si>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</si>
  <si>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</si>
  <si>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</si>
  <si>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</si>
  <si>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</si>
  <si>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</si>
  <si>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</si>
  <si>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</si>
  <si>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</si>
  <si>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</si>
  <si>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</si>
  <si>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</si>
  <si>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</si>
  <si>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</si>
  <si>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</si>
  <si>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</si>
  <si>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</si>
  <si>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</si>
  <si>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</si>
  <si>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</si>
  <si>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</si>
  <si>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</si>
  <si>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</si>
  <si>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</si>
  <si>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</si>
  <si>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</si>
  <si>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</si>
  <si>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</si>
  <si>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</si>
  <si>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</si>
  <si>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</si>
  <si>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</si>
  <si>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</si>
  <si>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</si>
  <si>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</si>
  <si>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</si>
  <si>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</si>
  <si>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</si>
  <si>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</si>
  <si>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</si>
  <si>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</si>
  <si>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</si>
  <si>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</si>
  <si>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</si>
  <si>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</si>
  <si>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</si>
  <si>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</si>
  <si>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</si>
  <si>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</si>
  <si>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</si>
  <si>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</si>
  <si>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</si>
  <si>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</si>
  <si>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</si>
  <si>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</si>
  <si>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</si>
  <si>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</si>
  <si>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</si>
  <si>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</si>
  <si>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</si>
  <si>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</si>
  <si>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</si>
  <si>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</si>
  <si>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</si>
  <si>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</si>
  <si>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</si>
  <si>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</si>
  <si>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</si>
  <si>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</si>
  <si>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</si>
  <si>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</si>
  <si>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</si>
  <si>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</si>
  <si>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</si>
  <si>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</si>
  <si>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</si>
  <si>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</si>
  <si>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</si>
  <si>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</si>
  <si>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</si>
  <si>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</si>
  <si>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</si>
  <si>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</si>
  <si>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</si>
  <si>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</si>
  <si>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</si>
  <si>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</si>
  <si>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</si>
  <si>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</si>
  <si>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</si>
  <si>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</si>
  <si>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</si>
  <si>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</si>
  <si>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</si>
  <si>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</si>
  <si>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</si>
  <si>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</si>
  <si>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</si>
  <si>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</si>
  <si>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</si>
  <si>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</si>
  <si>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</si>
  <si>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</si>
  <si>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</si>
  <si>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</si>
  <si>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</si>
  <si>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</si>
  <si>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</si>
  <si>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</si>
  <si>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</si>
  <si>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</si>
  <si>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</si>
  <si>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</si>
  <si>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</si>
  <si>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</si>
  <si>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</si>
  <si>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</si>
  <si>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</si>
  <si>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</si>
  <si>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</si>
  <si>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</si>
  <si>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</si>
  <si>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</si>
  <si>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</si>
  <si>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</si>
  <si>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</si>
  <si>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</si>
  <si>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</si>
  <si>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</si>
  <si>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</si>
  <si>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</si>
  <si>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</si>
  <si>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</si>
  <si>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</si>
  <si>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</si>
  <si>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</si>
  <si>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</si>
  <si>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</si>
  <si>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</si>
  <si>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</si>
  <si>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</si>
  <si>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</si>
  <si>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</si>
  <si>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</si>
  <si>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</si>
  <si>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</si>
  <si>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</si>
  <si>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</si>
  <si>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</si>
  <si>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</si>
  <si>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</si>
  <si>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</si>
  <si>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</si>
  <si>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</si>
  <si>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</si>
  <si>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</si>
  <si>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</si>
  <si>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</si>
  <si>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</si>
  <si>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</si>
  <si>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</si>
  <si>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</si>
  <si>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</si>
  <si>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</si>
  <si>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</si>
  <si>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</si>
  <si>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</si>
  <si>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</si>
  <si>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</si>
  <si>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</si>
  <si>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</si>
  <si>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</si>
  <si>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</si>
  <si>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</si>
  <si>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</si>
  <si>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</si>
  <si>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</si>
  <si>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</si>
  <si>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</si>
  <si>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</si>
  <si>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</si>
  <si>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</si>
  <si>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</si>
  <si>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</si>
  <si>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</si>
  <si>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</si>
  <si>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</si>
  <si>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</si>
  <si>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</si>
  <si>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</si>
  <si>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</si>
  <si>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</si>
  <si>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</si>
  <si>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</si>
  <si>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</si>
  <si>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</si>
  <si>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</si>
  <si>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</si>
  <si>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</si>
  <si>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</si>
  <si>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</si>
  <si>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</si>
  <si>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</si>
  <si>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</si>
  <si>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</si>
  <si>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</si>
  <si>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</si>
  <si>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</si>
  <si>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</si>
  <si>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</si>
  <si>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</si>
  <si>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</si>
  <si>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</si>
  <si>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</si>
  <si>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</si>
  <si>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</si>
  <si>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</si>
  <si>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</si>
  <si>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</si>
  <si>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</si>
  <si>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</si>
  <si>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</si>
  <si>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</si>
  <si>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</si>
  <si>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</si>
  <si>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</si>
  <si>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</si>
  <si>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</si>
  <si>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</si>
  <si>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</si>
  <si>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</si>
  <si>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</si>
  <si>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</si>
  <si>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</si>
  <si>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</si>
  <si>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</si>
  <si>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</si>
  <si>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</si>
  <si>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</si>
  <si>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</si>
  <si>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</si>
  <si>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</si>
  <si>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</si>
  <si>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</si>
  <si>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</si>
  <si>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</si>
  <si>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</si>
  <si>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</si>
  <si>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</si>
  <si>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</si>
  <si>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</si>
  <si>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</si>
  <si>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</si>
  <si>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</si>
  <si>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</si>
  <si>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</si>
  <si>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</si>
  <si>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</si>
  <si>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</si>
  <si>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</si>
  <si>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</si>
  <si>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</si>
  <si>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</si>
  <si>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</si>
  <si>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</si>
  <si>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</si>
  <si>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</si>
  <si>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</si>
  <si>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</si>
  <si>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</si>
  <si>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</si>
  <si>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</si>
  <si>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</si>
  <si>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</si>
  <si>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</si>
  <si>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</si>
  <si>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</si>
  <si>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</si>
  <si>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</si>
  <si>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</si>
  <si>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</si>
  <si>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</si>
  <si>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</si>
  <si>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</si>
  <si>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</si>
  <si>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</si>
  <si>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</si>
  <si>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</si>
  <si>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</si>
  <si>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</si>
  <si>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</si>
  <si>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</si>
  <si>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</si>
  <si>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</si>
  <si>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</si>
  <si>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</si>
  <si>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</si>
  <si>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</si>
  <si>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</si>
  <si>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</si>
  <si>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</si>
  <si>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</si>
  <si>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</si>
  <si>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</si>
  <si>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</si>
  <si>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</si>
  <si>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</si>
  <si>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</si>
  <si>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</si>
  <si>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</si>
  <si>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</si>
  <si>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</si>
  <si>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</si>
  <si>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</si>
  <si>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</si>
  <si>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</si>
  <si>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</si>
  <si>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</si>
  <si>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</si>
  <si>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</si>
  <si>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</si>
  <si>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</si>
  <si>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</si>
  <si>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</si>
  <si>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</si>
  <si>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</si>
  <si>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</si>
  <si>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</si>
  <si>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</si>
  <si>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</si>
  <si>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</si>
  <si>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</si>
  <si>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</si>
  <si>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</si>
  <si>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</si>
  <si>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</si>
  <si>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</si>
  <si>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</si>
  <si>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</si>
  <si>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</si>
  <si>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</si>
  <si>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</si>
  <si>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</si>
  <si>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</si>
  <si>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</si>
  <si>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</si>
  <si>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</si>
  <si>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</si>
  <si>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</si>
  <si>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</si>
  <si>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</si>
  <si>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</si>
  <si>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</si>
  <si>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</si>
  <si>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</si>
  <si>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</si>
  <si>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</si>
  <si>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</si>
  <si>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</si>
  <si>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</si>
  <si>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</si>
  <si>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</si>
  <si>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</si>
  <si>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</si>
  <si>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</si>
  <si>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</si>
  <si>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</si>
  <si>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</si>
  <si>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</si>
  <si>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</si>
  <si>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</si>
  <si>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</si>
  <si>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</si>
  <si>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</si>
  <si>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</si>
  <si>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</si>
  <si>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</si>
  <si>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</si>
  <si>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</si>
  <si>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</si>
  <si>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</si>
  <si>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</si>
  <si>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</si>
  <si>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</si>
  <si>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</si>
  <si>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</si>
  <si>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</si>
  <si>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</si>
  <si>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</si>
  <si>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</si>
  <si>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</si>
  <si>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</si>
  <si>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</si>
  <si>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</si>
  <si>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</si>
  <si>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</si>
  <si>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</si>
  <si>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</si>
  <si>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</si>
  <si>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</si>
  <si>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</si>
  <si>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</si>
  <si>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</si>
  <si>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</si>
  <si>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</si>
  <si>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</si>
  <si>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</si>
  <si>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</si>
  <si>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</si>
  <si>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</si>
  <si>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</si>
  <si>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</si>
  <si>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</si>
  <si>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</si>
  <si>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</si>
  <si>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</si>
  <si>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</si>
  <si>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</si>
  <si>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</si>
  <si>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</si>
  <si>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</si>
  <si>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</si>
  <si>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</si>
  <si>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</si>
  <si>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</si>
  <si>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</si>
  <si>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</si>
  <si>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</si>
  <si>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</si>
  <si>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</si>
  <si>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</si>
  <si>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</si>
  <si>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</si>
  <si>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</si>
  <si>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</si>
  <si>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</si>
  <si>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</si>
  <si>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</si>
  <si>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</si>
  <si>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</si>
  <si>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</si>
  <si>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</si>
  <si>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</si>
  <si>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</si>
  <si>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</si>
  <si>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</si>
  <si>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</si>
  <si>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</si>
  <si>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</si>
  <si>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</si>
  <si>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</si>
  <si>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</si>
  <si>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</si>
  <si>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</si>
  <si>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</si>
  <si>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</si>
  <si>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</si>
  <si>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</si>
  <si>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</si>
  <si>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</si>
  <si>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</si>
  <si>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</si>
  <si>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</si>
  <si>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</si>
  <si>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</si>
  <si>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</si>
  <si>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</si>
  <si>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</si>
  <si>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</si>
  <si>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</si>
  <si>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</si>
  <si>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</si>
  <si>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</si>
  <si>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</si>
  <si>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</si>
  <si>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</si>
  <si>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</si>
  <si>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</si>
  <si>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</si>
  <si>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</si>
  <si>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</si>
  <si>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</si>
  <si>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</si>
  <si>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</si>
  <si>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</si>
  <si>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</si>
  <si>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</si>
  <si>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</si>
  <si>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</si>
  <si>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</si>
  <si>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</si>
  <si>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</si>
  <si>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</si>
  <si>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</si>
  <si>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</si>
  <si>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</si>
  <si>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</si>
  <si>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</si>
  <si>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</si>
  <si>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</si>
  <si>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</si>
  <si>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</si>
  <si>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</si>
  <si>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</si>
  <si>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</si>
  <si>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</si>
  <si>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</si>
  <si>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</si>
  <si>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</si>
  <si>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</si>
  <si>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</si>
  <si>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</si>
  <si>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</si>
  <si>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</si>
  <si>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</si>
  <si>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</si>
  <si>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</si>
  <si>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</si>
  <si>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</si>
  <si>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</si>
  <si>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</si>
  <si>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</si>
  <si>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</si>
  <si>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</si>
  <si>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</si>
  <si>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</si>
  <si>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</si>
  <si>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</si>
  <si>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</si>
  <si>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</si>
  <si>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</si>
  <si>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</si>
  <si>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</si>
  <si>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</si>
  <si>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</si>
  <si>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</si>
  <si>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</si>
  <si>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</si>
  <si>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</si>
  <si>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</si>
  <si>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</si>
  <si>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</si>
  <si>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</si>
  <si>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</si>
  <si>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</si>
  <si>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</si>
  <si>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</si>
  <si>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</si>
  <si>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</si>
  <si>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</si>
  <si>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</si>
  <si>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</si>
  <si>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</si>
  <si>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</si>
  <si>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</si>
  <si>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</si>
  <si>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</si>
  <si>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</si>
  <si>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</si>
  <si>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</si>
  <si>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</si>
  <si>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</si>
  <si>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</si>
  <si>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</si>
  <si>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</si>
  <si>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</si>
  <si>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</si>
  <si>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</si>
  <si>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</si>
  <si>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</si>
  <si>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</si>
  <si>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</si>
  <si>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</si>
  <si>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</si>
  <si>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</si>
  <si>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</si>
  <si>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</si>
  <si>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</si>
  <si>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</si>
  <si>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</si>
  <si>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</si>
  <si>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</si>
  <si>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</si>
  <si>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</si>
  <si>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</si>
  <si>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</si>
  <si>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</si>
  <si>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</si>
  <si>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</si>
  <si>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</si>
  <si>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</si>
  <si>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</si>
  <si>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</si>
  <si>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</si>
  <si>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</si>
  <si>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</si>
  <si>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</si>
  <si>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</si>
  <si>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</si>
  <si>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</si>
  <si>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</si>
  <si>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</si>
  <si>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</si>
  <si>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</si>
  <si>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</si>
  <si>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</si>
  <si>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</si>
  <si>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</si>
  <si>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</si>
  <si>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</si>
  <si>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</si>
  <si>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</si>
  <si>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</si>
  <si>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</si>
  <si>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</si>
  <si>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</si>
  <si>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</si>
  <si>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</si>
  <si>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</si>
  <si>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</si>
  <si>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</si>
  <si>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</si>
  <si>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</si>
  <si>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</si>
  <si>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</si>
  <si>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</si>
  <si>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</si>
  <si>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</si>
  <si>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</si>
  <si>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</si>
  <si>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</si>
  <si>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</si>
  <si>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</si>
  <si>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</si>
  <si>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</si>
  <si>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</si>
  <si>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</si>
  <si>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</si>
  <si>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</si>
  <si>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</si>
  <si>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</si>
  <si>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</si>
  <si>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</si>
  <si>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</si>
  <si>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</si>
  <si>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</si>
  <si>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</si>
  <si>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</si>
  <si>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</si>
  <si>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</si>
  <si>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</si>
  <si>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</si>
  <si>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</si>
  <si>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</si>
  <si>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</si>
  <si>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</si>
  <si>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</si>
  <si>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</si>
  <si>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</si>
  <si>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</si>
  <si>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</si>
  <si>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</si>
  <si>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</si>
  <si>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</si>
  <si>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</si>
  <si>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</si>
  <si>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</si>
  <si>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</si>
  <si>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</si>
  <si>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</si>
  <si>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</si>
  <si>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</si>
  <si>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</si>
  <si>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</si>
  <si>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</si>
  <si>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</si>
  <si>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</si>
  <si>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</si>
  <si>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</si>
  <si>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</si>
  <si>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</si>
  <si>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</si>
  <si>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</si>
  <si>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</si>
  <si>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</si>
  <si>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</si>
  <si>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</si>
  <si>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</si>
  <si>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</si>
  <si>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</si>
  <si>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</si>
  <si>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</si>
  <si>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</si>
  <si>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</si>
  <si>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</si>
  <si>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</si>
  <si>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</si>
  <si>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</si>
  <si>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</si>
  <si>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</si>
  <si>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</si>
  <si>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</si>
  <si>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</si>
  <si>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</si>
  <si>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</si>
  <si>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</si>
  <si>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</si>
  <si>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</si>
  <si>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</si>
  <si>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</si>
  <si>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</si>
  <si>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</si>
  <si>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</si>
  <si>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</si>
  <si>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</si>
  <si>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</si>
  <si>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</si>
  <si>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</si>
  <si>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</si>
  <si>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</si>
  <si>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</si>
  <si>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</si>
  <si>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</si>
  <si>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</si>
  <si>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</si>
  <si>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</si>
  <si>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</si>
  <si>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</si>
  <si>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</si>
  <si>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</si>
  <si>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</si>
  <si>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</si>
  <si>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</si>
  <si>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</si>
  <si>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</si>
  <si>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</si>
  <si>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</si>
  <si>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</si>
  <si>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</si>
  <si>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</si>
  <si>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</si>
  <si>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</si>
  <si>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</si>
  <si>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</si>
  <si>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</si>
  <si>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</si>
  <si>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</si>
  <si>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</si>
  <si>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</si>
  <si>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</si>
  <si>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</si>
  <si>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</si>
  <si>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</si>
  <si>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</si>
  <si>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</si>
  <si>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</si>
  <si>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</si>
  <si>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</si>
  <si>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</si>
  <si>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</si>
  <si>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</si>
  <si>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</si>
  <si>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</si>
  <si>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</si>
  <si>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</si>
  <si>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</si>
  <si>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</si>
  <si>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</si>
  <si>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</si>
  <si>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</si>
  <si>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</si>
  <si>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</si>
  <si>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</si>
  <si>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</si>
  <si>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</si>
  <si>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</si>
  <si>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</si>
  <si>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</si>
  <si>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</si>
  <si>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</si>
  <si>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</si>
  <si>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</si>
  <si>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</si>
  <si>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</si>
  <si>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</si>
  <si>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</si>
  <si>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</si>
  <si>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</si>
  <si>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</si>
  <si>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</si>
  <si>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</si>
  <si>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</si>
  <si>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</si>
  <si>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</si>
  <si>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</si>
  <si>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</si>
  <si>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</si>
  <si>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</si>
  <si>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</si>
  <si>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</si>
  <si>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</si>
  <si>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</si>
  <si>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</si>
  <si>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</si>
  <si>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</si>
  <si>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</si>
  <si>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</si>
  <si>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</si>
  <si>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</si>
  <si>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</si>
  <si>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</si>
  <si>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</si>
  <si>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</si>
  <si>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</si>
  <si>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</si>
  <si>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</si>
  <si>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</si>
  <si>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</si>
  <si>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</si>
  <si>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</si>
  <si>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</si>
  <si>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</si>
  <si>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</si>
  <si>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</si>
  <si>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</si>
  <si>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</si>
  <si>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</si>
  <si>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</si>
  <si>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</si>
  <si>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</si>
  <si>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</si>
  <si>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</si>
  <si>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</si>
  <si>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</si>
  <si>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</si>
  <si>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</si>
  <si>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</si>
  <si>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</si>
  <si>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</si>
  <si>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</si>
  <si>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</si>
  <si>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</si>
  <si>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</si>
  <si>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</si>
  <si>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</si>
  <si>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</si>
  <si>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</si>
  <si>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</si>
  <si>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</si>
  <si>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</si>
  <si>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</si>
  <si>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</si>
  <si>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</si>
  <si>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</si>
  <si>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</si>
  <si>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</si>
  <si>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</si>
  <si>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</si>
  <si>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</si>
  <si>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</si>
  <si>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</si>
  <si>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</si>
  <si>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</si>
  <si>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</si>
  <si>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</si>
  <si>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</si>
  <si>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</si>
  <si>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</si>
  <si>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</si>
  <si>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</si>
  <si>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</si>
  <si>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</si>
  <si>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</si>
  <si>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</si>
  <si>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</si>
  <si>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</si>
  <si>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</si>
  <si>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</si>
  <si>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</si>
  <si>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</si>
  <si>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</si>
  <si>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</si>
  <si>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</si>
  <si>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</si>
  <si>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</si>
  <si>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</si>
  <si>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</si>
  <si>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</si>
  <si>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</si>
  <si>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</si>
  <si>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</si>
  <si>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</si>
  <si>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</si>
  <si>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</si>
  <si>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</si>
  <si>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</si>
  <si>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</si>
  <si>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</si>
  <si>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</si>
  <si>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</si>
  <si>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</si>
  <si>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</si>
  <si>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</si>
  <si>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</si>
  <si>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</si>
  <si>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</si>
  <si>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</si>
  <si>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</si>
  <si>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</si>
  <si>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</si>
  <si>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</si>
  <si>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</si>
  <si>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</si>
  <si>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</si>
  <si>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</si>
  <si>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</si>
  <si>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</si>
  <si>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</si>
  <si>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</si>
  <si>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</si>
  <si>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</si>
  <si>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</si>
  <si>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</si>
  <si>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</si>
  <si>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</si>
  <si>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</si>
  <si>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</si>
  <si>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</si>
  <si>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</si>
  <si>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</si>
  <si>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</si>
  <si>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</si>
  <si>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</si>
  <si>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</si>
  <si>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</si>
  <si>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</si>
  <si>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</si>
  <si>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</si>
  <si>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</si>
  <si>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</si>
  <si>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</si>
  <si>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</si>
  <si>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</si>
  <si>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</si>
  <si>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</si>
  <si>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</si>
  <si>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</si>
  <si>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</si>
  <si>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</si>
  <si>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</si>
  <si>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</si>
  <si>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</si>
  <si>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</si>
  <si>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</si>
  <si>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</si>
  <si>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</si>
  <si>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</si>
  <si>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</si>
  <si>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</si>
  <si>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</si>
  <si>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</si>
  <si>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</si>
  <si>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</si>
  <si>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</si>
  <si>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</si>
  <si>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</si>
  <si>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</si>
  <si>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</si>
  <si>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</si>
  <si>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</si>
  <si>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</si>
  <si>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</si>
  <si>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</si>
  <si>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</si>
  <si>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</si>
  <si>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</si>
  <si>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</si>
  <si>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</si>
  <si>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</si>
  <si>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</si>
  <si>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</si>
  <si>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</si>
  <si>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</si>
  <si>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</si>
  <si>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</si>
  <si>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</si>
  <si>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</si>
  <si>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</si>
  <si>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</si>
  <si>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</si>
  <si>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</si>
  <si>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</si>
  <si>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</si>
  <si>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</si>
  <si>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</si>
  <si>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</si>
  <si>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</si>
  <si>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</si>
  <si>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</si>
  <si>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</si>
  <si>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</si>
  <si>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</si>
  <si>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</si>
  <si>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</si>
  <si>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</si>
  <si>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</si>
  <si>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</si>
  <si>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</si>
  <si>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</si>
  <si>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</si>
  <si>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</si>
  <si>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</si>
  <si>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</si>
  <si>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</si>
  <si>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</si>
  <si>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</si>
  <si>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</si>
  <si>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</si>
  <si>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</si>
  <si>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</si>
  <si>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</si>
  <si>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</si>
  <si>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</si>
  <si>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</si>
  <si>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</si>
  <si>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</si>
  <si>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</si>
  <si>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</si>
  <si>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</si>
  <si>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</si>
  <si>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</si>
  <si>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</si>
  <si>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</si>
  <si>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</si>
  <si>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</si>
  <si>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</si>
  <si>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</si>
  <si>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</si>
  <si>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</si>
  <si>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</si>
  <si>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</si>
  <si>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</si>
  <si>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</si>
  <si>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</si>
  <si>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</si>
  <si>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</si>
  <si>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</si>
  <si>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</si>
  <si>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</si>
  <si>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</si>
  <si>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</si>
  <si>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</si>
  <si>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</si>
  <si>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</si>
  <si>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</si>
  <si>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</si>
  <si>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</si>
  <si>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</si>
  <si>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</si>
  <si>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</si>
  <si>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</si>
  <si>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</si>
  <si>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</si>
  <si>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</si>
  <si>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</si>
  <si>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</si>
  <si>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</si>
  <si>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</si>
  <si>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</si>
  <si>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</si>
  <si>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</si>
  <si>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</si>
  <si>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</si>
  <si>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</si>
  <si>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</si>
  <si>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</si>
  <si>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</si>
  <si>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</si>
  <si>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</si>
  <si>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</si>
  <si>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</si>
  <si>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</si>
  <si>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</si>
  <si>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</si>
  <si>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</si>
  <si>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</si>
  <si>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</si>
  <si>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</si>
  <si>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</si>
  <si>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</si>
  <si>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</si>
  <si>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</si>
  <si>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</si>
  <si>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</si>
  <si>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</si>
  <si>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</si>
  <si>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</si>
  <si>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</si>
  <si>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</si>
  <si>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</si>
  <si>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</si>
  <si>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</si>
  <si>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</si>
  <si>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</si>
  <si>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</si>
  <si>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</si>
  <si>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</si>
  <si>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</si>
  <si>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</si>
  <si>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</si>
  <si>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</si>
  <si>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</si>
  <si>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</si>
  <si>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</si>
  <si>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</si>
  <si>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</si>
  <si>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</si>
  <si>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</si>
  <si>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</si>
  <si>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</si>
  <si>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</si>
  <si>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</si>
  <si>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</si>
  <si>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</si>
  <si>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</si>
  <si>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</si>
  <si>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</si>
  <si>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</si>
  <si>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</si>
  <si>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</si>
  <si>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</si>
  <si>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</si>
  <si>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</si>
  <si>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</si>
  <si>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</si>
  <si>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</si>
  <si>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</si>
  <si>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</si>
  <si>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</si>
  <si>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</si>
  <si>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</si>
  <si>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</si>
  <si>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</si>
  <si>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</si>
  <si>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</si>
  <si>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</si>
  <si>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</si>
  <si>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</si>
  <si>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</si>
  <si>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</si>
  <si>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</si>
  <si>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</si>
  <si>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</si>
  <si>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</si>
  <si>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</si>
  <si>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</si>
  <si>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</si>
  <si>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</si>
  <si>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</si>
  <si>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</si>
  <si>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</si>
  <si>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</si>
  <si>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</si>
  <si>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</si>
  <si>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</si>
  <si>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</si>
  <si>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</si>
  <si>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</si>
  <si>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</si>
  <si>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</si>
  <si>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</si>
  <si>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</si>
  <si>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</si>
  <si>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</si>
  <si>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</si>
  <si>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</si>
  <si>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</si>
  <si>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</si>
  <si>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</si>
  <si>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</si>
  <si>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</si>
  <si>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</si>
  <si>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</si>
  <si>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</si>
  <si>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</si>
  <si>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</si>
  <si>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</si>
  <si>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</si>
  <si>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</si>
  <si>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</si>
  <si>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</si>
  <si>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</si>
  <si>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</si>
  <si>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</si>
  <si>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</si>
  <si>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</si>
  <si>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</si>
  <si>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</si>
  <si>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</si>
  <si>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</si>
  <si>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</si>
  <si>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</si>
  <si>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</si>
  <si>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</si>
  <si>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</si>
  <si>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</si>
  <si>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</si>
  <si>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</si>
  <si>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</si>
  <si>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</si>
  <si>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</si>
  <si>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</si>
  <si>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</si>
  <si>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</si>
  <si>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</si>
  <si>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</si>
  <si>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</si>
  <si>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</si>
  <si>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</si>
  <si>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</si>
  <si>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</si>
  <si>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</si>
  <si>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</si>
  <si>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</si>
  <si>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</si>
  <si>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</si>
  <si>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</si>
  <si>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</si>
  <si>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</si>
  <si>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</si>
  <si>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</si>
  <si>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</si>
  <si>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</si>
  <si>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</si>
  <si>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</si>
  <si>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</si>
  <si>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</si>
  <si>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</si>
  <si>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</si>
  <si>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</si>
  <si>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</si>
  <si>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</si>
  <si>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</si>
  <si>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</si>
  <si>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</si>
  <si>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</si>
  <si>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</si>
  <si>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</si>
  <si>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</si>
  <si>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</si>
  <si>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</si>
  <si>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</si>
  <si>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</si>
  <si>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</si>
  <si>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</si>
  <si>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</si>
  <si>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</si>
  <si>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</si>
  <si>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</si>
  <si>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</si>
  <si>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</si>
  <si>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</si>
  <si>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</si>
  <si>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</si>
  <si>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</si>
  <si>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</si>
  <si>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</si>
  <si>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</si>
  <si>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</si>
  <si>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</si>
  <si>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</si>
  <si>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</si>
  <si>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</si>
  <si>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</si>
  <si>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</si>
  <si>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</si>
  <si>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</si>
  <si>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</si>
  <si>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</si>
  <si>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</si>
  <si>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</si>
  <si>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</si>
  <si>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</si>
  <si>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</si>
  <si>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</si>
  <si>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</si>
  <si>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</si>
  <si>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</si>
  <si>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</si>
  <si>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</si>
  <si>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</si>
  <si>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</si>
  <si>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</si>
  <si>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</si>
  <si>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</si>
  <si>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</si>
  <si>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</si>
  <si>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</si>
  <si>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</si>
  <si>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</si>
  <si>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</si>
  <si>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</si>
  <si>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</si>
  <si>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</si>
  <si>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</si>
  <si>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</si>
  <si>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</si>
  <si>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</si>
  <si>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</si>
  <si>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</si>
  <si>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</si>
  <si>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</si>
  <si>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</si>
  <si>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</si>
  <si>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</si>
  <si>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</si>
  <si>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</si>
  <si>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</si>
  <si>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</si>
  <si>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</si>
  <si>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</si>
  <si>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</si>
  <si>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</si>
  <si>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</si>
  <si>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</si>
  <si>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</si>
  <si>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</si>
  <si>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</si>
  <si>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</si>
  <si>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</si>
  <si>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</si>
  <si>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</si>
  <si>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</si>
  <si>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</si>
  <si>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</si>
  <si>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</si>
  <si>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</si>
  <si>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</si>
  <si>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</si>
  <si>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</si>
  <si>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</si>
  <si>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</si>
  <si>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</si>
  <si>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</si>
  <si>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</si>
  <si>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</si>
  <si>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</si>
  <si>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</si>
  <si>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</si>
  <si>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</si>
  <si>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</si>
  <si>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</si>
  <si>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</si>
  <si>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</si>
  <si>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</si>
  <si>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</si>
  <si>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</si>
  <si>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</si>
  <si>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</si>
  <si>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</si>
  <si>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</si>
  <si>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</si>
  <si>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</si>
  <si>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</si>
  <si>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</si>
  <si>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</si>
  <si>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</si>
  <si>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</si>
  <si>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</si>
  <si>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</si>
  <si>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</si>
  <si>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</si>
  <si>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</si>
  <si>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</si>
  <si>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</si>
  <si>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</si>
  <si>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</si>
  <si>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</si>
  <si>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</si>
  <si>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</si>
  <si>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</si>
  <si>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</si>
  <si>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</si>
  <si>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</si>
  <si>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</si>
  <si>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</si>
  <si>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</si>
  <si>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</si>
  <si>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</si>
  <si>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</si>
  <si>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</si>
  <si>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</si>
  <si>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</si>
  <si>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</si>
  <si>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</si>
  <si>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</si>
  <si>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</si>
  <si>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</si>
  <si>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</si>
  <si>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</si>
  <si>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</si>
  <si>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</si>
  <si>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</si>
  <si>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</si>
  <si>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</si>
  <si>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</si>
  <si>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</si>
  <si>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</si>
  <si>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</si>
  <si>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</si>
  <si>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</si>
  <si>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</si>
  <si>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</si>
  <si>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</si>
  <si>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</si>
  <si>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</si>
  <si>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</si>
  <si>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</si>
  <si>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</si>
  <si>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</si>
  <si>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</si>
  <si>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</si>
  <si>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</si>
  <si>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</si>
  <si>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</si>
  <si>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</si>
  <si>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</si>
  <si>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</si>
  <si>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</si>
  <si>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</si>
  <si>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</si>
  <si>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</si>
  <si>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</si>
  <si>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</si>
  <si>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</si>
  <si>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</si>
  <si>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</si>
  <si>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</si>
  <si>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</si>
  <si>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</si>
  <si>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</si>
  <si>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</si>
  <si>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</si>
  <si>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</si>
  <si>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</si>
  <si>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</si>
  <si>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</si>
  <si>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</si>
  <si>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</si>
  <si>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</si>
  <si>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</si>
  <si>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</si>
  <si>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</si>
  <si>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</si>
  <si>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</si>
  <si>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</si>
  <si>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</si>
  <si>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</si>
  <si>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</si>
  <si>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</si>
  <si>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</si>
  <si>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</si>
  <si>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</si>
  <si>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</si>
  <si>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</si>
  <si>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</si>
  <si>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</si>
  <si>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</si>
  <si>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</si>
  <si>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</si>
  <si>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</si>
  <si>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</si>
  <si>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</si>
  <si>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</si>
  <si>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</si>
  <si>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</si>
  <si>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</si>
  <si>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</si>
  <si>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</si>
  <si>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</si>
  <si>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</si>
  <si>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</si>
  <si>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</si>
  <si>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</si>
  <si>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</si>
  <si>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</si>
  <si>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</si>
  <si>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</si>
  <si>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</si>
  <si>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</si>
  <si>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</si>
  <si>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</si>
  <si>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</si>
  <si>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</si>
  <si>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</si>
  <si>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</si>
  <si>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</si>
  <si>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</si>
  <si>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</si>
  <si>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</si>
  <si>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</si>
  <si>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</si>
  <si>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</si>
  <si>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</si>
  <si>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</si>
  <si>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</si>
  <si>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</si>
  <si>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</si>
  <si>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</si>
  <si>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</si>
  <si>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</si>
  <si>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</si>
  <si>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</si>
  <si>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</si>
  <si>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</si>
  <si>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</si>
  <si>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</si>
  <si>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</si>
  <si>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</si>
  <si>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</si>
  <si>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</si>
  <si>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</si>
  <si>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</si>
  <si>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</si>
  <si>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</si>
  <si>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</si>
  <si>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</si>
  <si>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</si>
  <si>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</si>
  <si>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</si>
  <si>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</si>
  <si>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</si>
  <si>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</si>
  <si>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</si>
  <si>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</si>
  <si>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</si>
  <si>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</si>
  <si>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</si>
  <si>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</si>
  <si>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</si>
  <si>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</si>
  <si>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</si>
  <si>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</si>
  <si>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</si>
  <si>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</si>
  <si>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</si>
  <si>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</si>
  <si>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</si>
  <si>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</si>
  <si>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</si>
  <si>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</si>
  <si>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</si>
  <si>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</si>
  <si>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</si>
  <si>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</si>
  <si>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</si>
  <si>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</si>
  <si>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</si>
  <si>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</si>
  <si>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</si>
  <si>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</si>
  <si>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</si>
  <si>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</si>
  <si>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</si>
  <si>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</si>
  <si>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</si>
  <si>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</si>
  <si>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</si>
  <si>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</si>
  <si>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</si>
  <si>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</si>
  <si>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</si>
  <si>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</si>
  <si>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</si>
  <si>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</si>
  <si>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</si>
  <si>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</si>
  <si>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</si>
  <si>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</si>
  <si>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</si>
  <si>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</si>
  <si>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</si>
  <si>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</si>
  <si>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</si>
  <si>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</si>
  <si>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</si>
  <si>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</si>
  <si>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</si>
  <si>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</si>
  <si>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</si>
  <si>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</si>
  <si>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</si>
  <si>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</si>
  <si>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</si>
  <si>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</si>
  <si>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</si>
  <si>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</si>
  <si>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</si>
  <si>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</si>
  <si>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</si>
  <si>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</si>
  <si>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</si>
  <si>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</si>
  <si>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</si>
  <si>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</si>
  <si>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</si>
  <si>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</si>
  <si>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</si>
  <si>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</si>
  <si>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</si>
  <si>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</si>
  <si>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</si>
  <si>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</si>
  <si>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</si>
  <si>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</si>
  <si>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</si>
  <si>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</si>
  <si>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</si>
  <si>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</si>
  <si>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</si>
  <si>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</si>
  <si>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</si>
  <si>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</si>
  <si>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</si>
  <si>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</si>
  <si>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</si>
  <si>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</si>
  <si>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</si>
  <si>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</si>
  <si>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</si>
  <si>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</si>
  <si>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</si>
  <si>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</si>
  <si>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</si>
  <si>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</si>
  <si>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</si>
  <si>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</si>
  <si>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</si>
  <si>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</si>
  <si>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</si>
  <si>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</si>
  <si>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</si>
  <si>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</si>
  <si>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</si>
  <si>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</si>
  <si>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</si>
  <si>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</si>
  <si>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</si>
  <si>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</si>
  <si>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</si>
  <si>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</si>
  <si>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</si>
  <si>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</si>
  <si>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</si>
  <si>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</si>
  <si>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</si>
  <si>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</si>
  <si>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</si>
  <si>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</si>
  <si>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</si>
  <si>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</si>
  <si>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</si>
  <si>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</si>
  <si>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</si>
  <si>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</si>
  <si>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</si>
  <si>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</si>
  <si>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</si>
  <si>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</si>
  <si>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</si>
  <si>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</si>
  <si>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</si>
  <si>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</si>
  <si>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</si>
  <si>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</si>
  <si>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</si>
  <si>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</si>
  <si>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</si>
  <si>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</si>
  <si>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</si>
  <si>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</si>
  <si>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</si>
  <si>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</si>
  <si>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</si>
  <si>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</si>
  <si>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</si>
  <si>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</si>
  <si>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</si>
  <si>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</si>
  <si>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</si>
  <si>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</si>
  <si>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</si>
  <si>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</si>
  <si>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</si>
  <si>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</si>
  <si>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</si>
  <si>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</si>
  <si>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</si>
  <si>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</si>
  <si>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</si>
  <si>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</si>
  <si>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</si>
  <si>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</si>
  <si>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</si>
  <si>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</si>
  <si>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</si>
  <si>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</si>
  <si>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</si>
  <si>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</si>
  <si>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</si>
  <si>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</si>
  <si>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</si>
  <si>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</si>
  <si>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</si>
  <si>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</si>
  <si>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</si>
  <si>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</si>
  <si>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</si>
  <si>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</si>
  <si>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</si>
  <si>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</si>
  <si>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</si>
  <si>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</si>
  <si>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</si>
  <si>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</si>
  <si>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</si>
  <si>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</si>
  <si>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</si>
  <si>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</si>
  <si>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</si>
  <si>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</si>
  <si>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</si>
  <si>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</si>
  <si>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</si>
  <si>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</si>
  <si>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</si>
  <si>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</si>
  <si>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</si>
  <si>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</si>
  <si>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</si>
  <si>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</si>
  <si>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</si>
  <si>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</si>
  <si>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</si>
  <si>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</si>
  <si>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</si>
  <si>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</si>
  <si>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</si>
  <si>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</si>
  <si>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</si>
  <si>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</si>
  <si>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</si>
  <si>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</si>
  <si>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</si>
  <si>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</si>
  <si>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</si>
  <si>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</si>
  <si>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</si>
  <si>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</si>
  <si>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</si>
  <si>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</si>
  <si>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</si>
  <si>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</si>
  <si>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</si>
  <si>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</si>
  <si>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</si>
  <si>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</si>
  <si>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</si>
  <si>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</si>
  <si>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</si>
  <si>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</si>
  <si>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</si>
  <si>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</si>
  <si>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</si>
  <si>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</si>
  <si>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</si>
  <si>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</si>
  <si>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</si>
  <si>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</si>
  <si>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</si>
  <si>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</si>
  <si>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</si>
  <si>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</si>
  <si>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</si>
  <si>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</si>
  <si>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</si>
  <si>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</si>
  <si>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</si>
  <si>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</si>
  <si>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</si>
  <si>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</si>
  <si>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</si>
  <si>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</si>
  <si>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</si>
  <si>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</si>
  <si>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</si>
  <si>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</si>
  <si>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</si>
  <si>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</si>
  <si>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</si>
  <si>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</si>
  <si>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</si>
  <si>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</si>
  <si>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</si>
  <si>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</si>
  <si>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</si>
  <si>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</si>
  <si>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</si>
  <si>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</si>
  <si>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</si>
  <si>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</si>
  <si>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</si>
  <si>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</si>
  <si>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</si>
  <si>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</si>
  <si>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</si>
  <si>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</si>
  <si>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</si>
  <si>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</si>
  <si>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</si>
  <si>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</si>
  <si>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</si>
  <si>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</si>
  <si>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</si>
  <si>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</si>
  <si>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</si>
  <si>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</si>
  <si>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</si>
  <si>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</si>
  <si>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</si>
  <si>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</si>
  <si>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</si>
  <si>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</si>
  <si>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</si>
  <si>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</si>
  <si>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</si>
  <si>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</si>
  <si>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</si>
  <si>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</si>
  <si>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</si>
  <si>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</si>
  <si>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</si>
  <si>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</si>
  <si>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</si>
  <si>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</si>
  <si>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</si>
  <si>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</si>
  <si>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</si>
  <si>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</si>
  <si>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</si>
  <si>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</si>
  <si>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</si>
  <si>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</si>
  <si>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</si>
  <si>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</si>
  <si>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</si>
  <si>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</si>
  <si>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</si>
  <si>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</si>
  <si>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</si>
  <si>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</si>
  <si>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</si>
  <si>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</si>
  <si>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</si>
  <si>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</si>
  <si>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</si>
  <si>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</si>
  <si>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</si>
  <si>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</si>
  <si>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</si>
  <si>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</si>
  <si>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</si>
  <si>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</si>
  <si>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</si>
  <si>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</si>
  <si>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</si>
  <si>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</si>
  <si>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</si>
  <si>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</si>
  <si>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</si>
  <si>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</si>
  <si>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</si>
  <si>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</si>
  <si>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</si>
  <si>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</si>
  <si>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</si>
  <si>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</si>
  <si>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</si>
  <si>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</si>
  <si>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</si>
  <si>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</si>
  <si>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</si>
  <si>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</si>
  <si>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</si>
  <si>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</si>
  <si>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</si>
  <si>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</si>
  <si>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</si>
  <si>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</si>
  <si>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</si>
  <si>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</si>
  <si>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</si>
  <si>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</si>
  <si>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</si>
  <si>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</si>
  <si>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</si>
  <si>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</si>
  <si>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</si>
  <si>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</si>
  <si>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</si>
  <si>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</si>
  <si>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</si>
  <si>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</si>
  <si>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</si>
  <si>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</si>
  <si>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</si>
  <si>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</si>
  <si>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</si>
  <si>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</si>
  <si>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</si>
  <si>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</si>
  <si>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</si>
  <si>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</si>
  <si>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</si>
  <si>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</si>
  <si>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</si>
  <si>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</si>
  <si>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</si>
  <si>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</si>
  <si>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</si>
  <si>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</si>
  <si>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</si>
  <si>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</si>
  <si>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</si>
  <si>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</si>
  <si>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</si>
  <si>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</si>
  <si>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</si>
  <si>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</si>
  <si>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</si>
  <si>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</si>
  <si>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</si>
  <si>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</si>
  <si>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</si>
  <si>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</si>
  <si>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</si>
  <si>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</si>
  <si>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</si>
  <si>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</si>
  <si>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</si>
  <si>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</si>
  <si>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</si>
  <si>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</si>
  <si>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</si>
  <si>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</si>
  <si>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</si>
  <si>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</si>
  <si>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</si>
  <si>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</si>
  <si>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</si>
  <si>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</si>
  <si>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</si>
  <si>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</si>
  <si>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</si>
  <si>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</si>
  <si>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</si>
  <si>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</si>
  <si>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</si>
  <si>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</si>
  <si>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</si>
  <si>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</si>
  <si>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</si>
  <si>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</si>
  <si>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</si>
  <si>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</si>
  <si>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</si>
  <si>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</si>
  <si>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</si>
  <si>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</si>
  <si>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</si>
  <si>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</si>
  <si>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</si>
  <si>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</si>
  <si>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</si>
  <si>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</si>
  <si>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</si>
  <si>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</si>
  <si>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</si>
  <si>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</si>
  <si>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</si>
  <si>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</si>
  <si>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</si>
  <si>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</si>
  <si>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</si>
  <si>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</si>
  <si>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</si>
  <si>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</si>
  <si>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</si>
  <si>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</si>
  <si>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</si>
  <si>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</si>
  <si>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</si>
  <si>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</si>
  <si>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</si>
  <si>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</si>
  <si>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</si>
  <si>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</si>
  <si>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</si>
  <si>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</si>
  <si>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</si>
  <si>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</si>
  <si>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</si>
  <si>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</si>
  <si>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</si>
  <si>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</si>
  <si>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</si>
  <si>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</si>
  <si>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</si>
  <si>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</si>
  <si>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</si>
  <si>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</si>
  <si>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</si>
  <si>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</si>
  <si>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</si>
  <si>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</si>
  <si>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</si>
  <si>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</si>
  <si>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</si>
  <si>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</si>
  <si>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</si>
  <si>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</si>
  <si>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</si>
  <si>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</si>
  <si>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</si>
  <si>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</si>
  <si>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</si>
  <si>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</si>
  <si>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</si>
  <si>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</si>
  <si>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</si>
  <si>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</si>
  <si>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</si>
  <si>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</si>
  <si>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</si>
  <si>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</si>
  <si>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</si>
  <si>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</si>
  <si>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</si>
  <si>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</si>
  <si>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</si>
  <si>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</si>
  <si>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</si>
  <si>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</si>
  <si>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</si>
  <si>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</si>
  <si>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</si>
  <si>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</si>
  <si>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</si>
  <si>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</si>
  <si>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</si>
  <si>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</si>
  <si>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</si>
  <si>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</si>
  <si>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</si>
  <si>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</si>
  <si>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</si>
  <si>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</si>
  <si>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</si>
  <si>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</si>
  <si>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</si>
  <si>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</si>
  <si>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</si>
  <si>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</si>
  <si>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</si>
  <si>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</si>
  <si>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</si>
  <si>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</si>
  <si>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</si>
  <si>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</si>
  <si>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</si>
  <si>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</si>
  <si>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</si>
  <si>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</si>
  <si>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</si>
  <si>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</si>
  <si>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</si>
  <si>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</si>
  <si>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</si>
  <si>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</si>
  <si>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</si>
  <si>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</si>
  <si>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</si>
  <si>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</si>
  <si>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</si>
  <si>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</si>
  <si>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</si>
  <si>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</si>
  <si>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</si>
  <si>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</si>
  <si>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</si>
  <si>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</si>
  <si>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</si>
  <si>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</si>
  <si>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</si>
  <si>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</si>
  <si>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</si>
  <si>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</si>
  <si>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</si>
  <si>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</si>
  <si>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</si>
  <si>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</si>
  <si>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</si>
  <si>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</si>
  <si>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</si>
  <si>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</si>
  <si>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</si>
  <si>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</si>
  <si>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</si>
  <si>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</si>
  <si>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</si>
  <si>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</si>
  <si>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</si>
  <si>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</si>
  <si>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</si>
  <si>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</si>
  <si>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</si>
  <si>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</si>
  <si>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</si>
  <si>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</si>
  <si>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</si>
  <si>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</si>
  <si>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</si>
  <si>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</si>
  <si>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</si>
  <si>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</si>
  <si>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</si>
  <si>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</si>
  <si>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</si>
  <si>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</si>
  <si>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</si>
  <si>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</si>
  <si>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</si>
  <si>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</si>
  <si>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</si>
  <si>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</si>
  <si>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</si>
  <si>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</si>
  <si>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</si>
  <si>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</si>
  <si>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</si>
  <si>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</si>
  <si>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</si>
  <si>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</si>
  <si>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</si>
  <si>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</si>
  <si>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</si>
  <si>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</si>
  <si>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</si>
  <si>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</si>
  <si>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</si>
  <si>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</si>
  <si>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</si>
  <si>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</si>
  <si>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</si>
  <si>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</si>
  <si>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</si>
  <si>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</si>
  <si>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</si>
  <si>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</si>
  <si>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</si>
  <si>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</si>
  <si>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</si>
  <si>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</si>
  <si>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</si>
  <si>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</si>
  <si>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</si>
  <si>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</si>
  <si>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</si>
  <si>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</si>
  <si>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</si>
  <si>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</si>
  <si>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</si>
  <si>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</si>
  <si>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</si>
  <si>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</si>
  <si>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</si>
  <si>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</si>
  <si>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</si>
  <si>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</si>
  <si>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</si>
  <si>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</si>
  <si>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</si>
  <si>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</si>
  <si>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</si>
  <si>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</si>
  <si>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</si>
  <si>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</si>
  <si>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</si>
  <si>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</si>
  <si>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</si>
  <si>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</si>
  <si>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</si>
  <si>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</si>
  <si>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</si>
  <si>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</si>
  <si>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</si>
  <si>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</si>
  <si>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</si>
  <si>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</si>
  <si>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</si>
  <si>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</si>
  <si>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</si>
  <si>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</si>
  <si>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</si>
  <si>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</si>
  <si>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</si>
  <si>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</si>
  <si>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</si>
  <si>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</si>
  <si>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</si>
  <si>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</si>
  <si>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</si>
  <si>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</si>
  <si>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</si>
  <si>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</si>
  <si>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</si>
  <si>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</si>
  <si>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</si>
  <si>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</si>
  <si>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</si>
  <si>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</si>
  <si>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</si>
  <si>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</si>
  <si>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</si>
  <si>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</si>
  <si>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</si>
  <si>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</si>
  <si>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</si>
  <si>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</si>
  <si>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</si>
  <si>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</si>
  <si>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</si>
  <si>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</si>
  <si>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</si>
  <si>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</si>
  <si>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</si>
  <si>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</si>
  <si>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</si>
  <si>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</si>
  <si>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</si>
  <si>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</si>
  <si>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</si>
  <si>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</si>
  <si>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</si>
  <si>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</si>
  <si>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</si>
  <si>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</si>
  <si>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</si>
  <si>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</si>
  <si>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</si>
  <si>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</si>
  <si>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</si>
  <si>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</si>
  <si>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</si>
  <si>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</si>
  <si>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</si>
  <si>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</si>
  <si>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</si>
  <si>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</si>
  <si>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</si>
  <si>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</si>
  <si>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</si>
  <si>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</si>
  <si>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</si>
  <si>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</si>
  <si>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</si>
  <si>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</si>
  <si>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</si>
  <si>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</si>
  <si>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</si>
  <si>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</si>
  <si>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</si>
  <si>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</si>
  <si>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</si>
  <si>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</si>
  <si>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</si>
  <si>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</si>
  <si>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</si>
  <si>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</si>
  <si>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</si>
  <si>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</si>
  <si>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</si>
  <si>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</si>
  <si>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</si>
  <si>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</si>
  <si>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</si>
  <si>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</si>
  <si>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</si>
  <si>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</si>
  <si>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</si>
  <si>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</si>
  <si>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</si>
  <si>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</si>
  <si>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</si>
  <si>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</si>
  <si>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</si>
  <si>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</si>
  <si>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</si>
  <si>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</si>
  <si>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</si>
  <si>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</si>
  <si>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</si>
  <si>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</si>
  <si>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</si>
  <si>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</si>
  <si>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</si>
  <si>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</si>
  <si>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</si>
  <si>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</si>
  <si>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</si>
  <si>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</si>
  <si>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</si>
  <si>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</si>
  <si>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</si>
  <si>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</si>
  <si>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</si>
  <si>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</si>
  <si>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</si>
  <si>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</si>
  <si>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</si>
  <si>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</si>
  <si>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</si>
  <si>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</si>
  <si>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</si>
  <si>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</si>
  <si>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</si>
  <si>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</si>
  <si>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</si>
  <si>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</si>
  <si>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</si>
  <si>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</si>
  <si>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</si>
  <si>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</si>
  <si>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</si>
  <si>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</si>
  <si>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</si>
  <si>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</si>
  <si>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</si>
  <si>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</si>
  <si>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</si>
  <si>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</si>
  <si>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</si>
  <si>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</si>
  <si>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</si>
  <si>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</si>
  <si>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</si>
  <si>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</si>
  <si>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</si>
  <si>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</si>
  <si>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</si>
  <si>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</si>
  <si>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</si>
  <si>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</si>
  <si>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</si>
  <si>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</si>
  <si>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</si>
  <si>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</si>
  <si>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</si>
  <si>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</si>
  <si>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</si>
  <si>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</si>
  <si>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</si>
  <si>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</si>
  <si>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</si>
  <si>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</si>
  <si>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</si>
  <si>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</si>
  <si>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</si>
  <si>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</si>
  <si>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</si>
  <si>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</si>
  <si>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</si>
  <si>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</si>
  <si>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</si>
  <si>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</si>
  <si>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</si>
  <si>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</si>
  <si>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</si>
  <si>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</si>
  <si>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</si>
  <si>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</si>
  <si>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</si>
  <si>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</si>
  <si>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</si>
  <si>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</si>
  <si>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</si>
  <si>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</si>
  <si>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</si>
  <si>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</si>
  <si>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</si>
  <si>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</si>
  <si>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</si>
  <si>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</si>
  <si>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</si>
  <si>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</si>
  <si>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</si>
  <si>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</si>
  <si>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</si>
  <si>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</si>
  <si>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</si>
  <si>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</si>
  <si>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</si>
  <si>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</si>
  <si>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</si>
  <si>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</si>
  <si>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</si>
  <si>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</si>
  <si>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</si>
  <si>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</si>
  <si>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</si>
  <si>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</si>
  <si>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</si>
  <si>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</si>
  <si>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</si>
  <si>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</si>
  <si>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</si>
  <si>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</si>
  <si>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</si>
  <si>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</si>
  <si>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</si>
  <si>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</si>
  <si>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</si>
  <si>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</si>
  <si>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</si>
  <si>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</si>
  <si>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</si>
  <si>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</si>
  <si>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</si>
  <si>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</si>
  <si>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</si>
  <si>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</si>
  <si>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</si>
  <si>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</si>
  <si>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</si>
  <si>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</si>
  <si>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</si>
  <si>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</si>
  <si>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</si>
  <si>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</si>
  <si>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</si>
  <si>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</si>
  <si>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</si>
  <si>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</si>
  <si>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</si>
  <si>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</si>
  <si>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</si>
  <si>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</si>
  <si>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</si>
  <si>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</si>
  <si>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</si>
  <si>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</si>
  <si>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</si>
  <si>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</si>
  <si>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</si>
  <si>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</si>
  <si>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</si>
  <si>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</si>
  <si>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</si>
  <si>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</si>
  <si>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</si>
  <si>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</si>
  <si>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</si>
  <si>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</si>
  <si>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</si>
  <si>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</si>
  <si>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</si>
  <si>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</si>
  <si>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</si>
  <si>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</si>
  <si>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</si>
  <si>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</si>
  <si>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</si>
  <si>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</si>
  <si>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</si>
  <si>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</si>
  <si>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</si>
  <si>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</si>
  <si>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</si>
  <si>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</si>
  <si>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</si>
  <si>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</si>
  <si>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</si>
  <si>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</si>
  <si>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</si>
  <si>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</si>
  <si>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</si>
  <si>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</si>
  <si>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</si>
  <si>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</si>
  <si>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</si>
  <si>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</si>
  <si>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</si>
  <si>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</si>
  <si>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</si>
  <si>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</si>
  <si>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</si>
  <si>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</si>
  <si>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</si>
  <si>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</si>
  <si>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</si>
  <si>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</si>
  <si>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</si>
  <si>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</si>
  <si>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</si>
  <si>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</si>
  <si>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</si>
  <si>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</si>
  <si>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</si>
  <si>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</si>
  <si>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</si>
  <si>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</si>
  <si>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</si>
  <si>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</si>
  <si>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</si>
  <si>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</si>
  <si>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</si>
  <si>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</si>
  <si>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</si>
  <si>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</si>
  <si>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</si>
  <si>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</si>
  <si>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</si>
  <si>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</si>
  <si>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</si>
  <si>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</si>
  <si>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</si>
  <si>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</si>
  <si>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</si>
  <si>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</si>
  <si>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</si>
  <si>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</si>
  <si>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</si>
  <si>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</si>
  <si>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</si>
  <si>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</si>
  <si>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</si>
  <si>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</si>
  <si>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</si>
  <si>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</si>
  <si>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</si>
  <si>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</si>
  <si>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</si>
  <si>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</si>
  <si>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</si>
  <si>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</si>
  <si>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</si>
  <si>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</si>
  <si>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</si>
  <si>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</si>
  <si>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</si>
  <si>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</si>
  <si>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</si>
  <si>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</si>
  <si>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</si>
  <si>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</si>
  <si>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</si>
  <si>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</si>
  <si>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</si>
  <si>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</si>
  <si>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</si>
  <si>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</si>
  <si>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</si>
  <si>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</si>
  <si>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</si>
  <si>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</si>
  <si>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</si>
  <si>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</si>
  <si>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</si>
  <si>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</si>
  <si>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</si>
  <si>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</si>
  <si>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</si>
  <si>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</si>
  <si>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</si>
  <si>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</si>
  <si>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</si>
  <si>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</si>
  <si>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</si>
  <si>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</si>
  <si>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</si>
  <si>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</si>
  <si>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</si>
  <si>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</si>
  <si>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</si>
  <si>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</si>
  <si>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</si>
  <si>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</si>
  <si>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</si>
  <si>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</si>
  <si>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</si>
  <si>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</si>
  <si>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</si>
  <si>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</si>
  <si>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</si>
  <si>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</si>
  <si>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</si>
  <si>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</si>
  <si>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</si>
  <si>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</si>
  <si>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</si>
  <si>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</si>
  <si>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</si>
  <si>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</si>
  <si>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</si>
  <si>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</si>
  <si>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</si>
  <si>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</si>
  <si>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</si>
  <si>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</si>
  <si>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</si>
  <si>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</si>
  <si>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</si>
  <si>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</si>
  <si>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</si>
  <si>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</si>
  <si>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</si>
  <si>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</si>
  <si>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</si>
  <si>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</si>
  <si>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</si>
  <si>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</si>
  <si>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</si>
  <si>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</si>
  <si>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</si>
  <si>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</si>
  <si>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</si>
  <si>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</si>
  <si>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</si>
  <si>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</si>
  <si>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</si>
  <si>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</si>
  <si>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</si>
  <si>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</si>
  <si>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</si>
  <si>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</si>
  <si>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</si>
  <si>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</si>
  <si>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</si>
  <si>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</si>
  <si>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</si>
  <si>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</si>
  <si>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</si>
  <si>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</si>
  <si>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</si>
  <si>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</si>
  <si>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</si>
  <si>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</si>
  <si>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</si>
  <si>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</si>
  <si>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</si>
  <si>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</si>
  <si>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</si>
  <si>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</si>
  <si>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</si>
  <si>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</si>
  <si>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</si>
  <si>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</si>
  <si>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</si>
  <si>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</si>
  <si>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</si>
  <si>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</si>
  <si>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</si>
  <si>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</si>
  <si>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</si>
  <si>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</si>
  <si>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</si>
  <si>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</si>
  <si>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</si>
  <si>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</si>
  <si>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</si>
  <si>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</si>
  <si>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</si>
  <si>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</si>
  <si>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</si>
  <si>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</si>
  <si>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</si>
  <si>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</si>
  <si>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</si>
  <si>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</si>
  <si>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</si>
  <si>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</si>
  <si>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</si>
  <si>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</si>
  <si>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</si>
  <si>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</si>
  <si>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</si>
  <si>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</si>
  <si>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</si>
  <si>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</si>
  <si>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</si>
  <si>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</si>
  <si>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</si>
  <si>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</si>
  <si>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</si>
  <si>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</si>
  <si>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</si>
  <si>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</si>
  <si>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</si>
  <si>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</si>
  <si>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</si>
  <si>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</si>
  <si>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</si>
  <si>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</si>
  <si>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</si>
  <si>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</si>
  <si>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</si>
  <si>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</si>
  <si>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</si>
  <si>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</si>
  <si>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</si>
  <si>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</si>
  <si>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</si>
  <si>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</si>
  <si>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</si>
  <si>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</si>
  <si>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</si>
  <si>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</si>
  <si>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</si>
  <si>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</si>
  <si>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</si>
  <si>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</si>
  <si>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</si>
  <si>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</si>
  <si>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</si>
  <si>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</si>
  <si>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</si>
  <si>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</si>
  <si>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</si>
  <si>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</si>
  <si>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</si>
  <si>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</si>
  <si>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</si>
  <si>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</si>
  <si>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</si>
  <si>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</si>
  <si>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</si>
  <si>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</si>
  <si>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</si>
  <si>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</si>
  <si>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</si>
  <si>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</si>
  <si>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</si>
  <si>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</si>
  <si>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</si>
  <si>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</si>
  <si>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</si>
  <si>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</si>
  <si>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</si>
  <si>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</si>
  <si>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</si>
  <si>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</si>
  <si>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</si>
  <si>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</si>
  <si>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</si>
  <si>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</si>
  <si>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</si>
  <si>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</si>
  <si>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</si>
  <si>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</si>
  <si>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</si>
  <si>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</si>
  <si>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</si>
  <si>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</si>
  <si>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</si>
  <si>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</si>
  <si>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</si>
  <si>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</si>
  <si>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</si>
  <si>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</si>
  <si>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</si>
  <si>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</si>
  <si>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</si>
  <si>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</si>
  <si>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</si>
  <si>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</si>
  <si>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</si>
  <si>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</si>
  <si>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</si>
  <si>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</si>
  <si>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</si>
  <si>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</si>
  <si>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</si>
  <si>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</si>
  <si>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</si>
  <si>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</si>
  <si>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</si>
  <si>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</si>
  <si>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</si>
  <si>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</si>
  <si>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</si>
  <si>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</si>
  <si>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</si>
  <si>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</si>
  <si>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</si>
  <si>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</si>
  <si>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</si>
  <si>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</si>
  <si>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</si>
  <si>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</si>
  <si>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</si>
  <si>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</si>
  <si>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</si>
  <si>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</si>
  <si>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</si>
  <si>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</si>
  <si>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</si>
  <si>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</si>
  <si>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</si>
  <si>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</si>
  <si>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</si>
  <si>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</si>
  <si>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</si>
  <si>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</si>
  <si>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</si>
  <si>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</si>
  <si>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</si>
  <si>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</si>
  <si>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</si>
  <si>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</si>
  <si>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</si>
  <si>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</si>
  <si>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</si>
  <si>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</si>
  <si>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</si>
  <si>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</si>
  <si>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</si>
  <si>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</si>
  <si>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</si>
  <si>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</si>
  <si>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</si>
  <si>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</si>
  <si>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</si>
  <si>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</si>
  <si>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</si>
  <si>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</si>
  <si>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</si>
  <si>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</si>
  <si>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</si>
  <si>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</si>
  <si>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</si>
  <si>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</si>
  <si>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</si>
  <si>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</si>
  <si>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</si>
  <si>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</si>
  <si>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</si>
  <si>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</si>
  <si>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</si>
  <si>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</si>
  <si>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</si>
  <si>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</si>
  <si>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</si>
  <si>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</si>
  <si>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</si>
  <si>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</si>
  <si>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</si>
  <si>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</si>
  <si>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</si>
  <si>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</si>
  <si>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</si>
  <si>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</si>
  <si>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</si>
  <si>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</si>
  <si>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</si>
  <si>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</si>
  <si>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</si>
  <si>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</si>
  <si>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</si>
  <si>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</si>
  <si>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</si>
  <si>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</si>
  <si>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</si>
  <si>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</si>
  <si>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</si>
  <si>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</si>
  <si>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</si>
  <si>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</si>
  <si>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</si>
  <si>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</si>
  <si>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</si>
  <si>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</si>
  <si>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</si>
  <si>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</si>
  <si>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</si>
  <si>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</si>
  <si>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</si>
  <si>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</si>
  <si>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</si>
  <si>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</si>
  <si>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</si>
  <si>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</si>
  <si>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</si>
  <si>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</si>
  <si>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</si>
  <si>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</si>
  <si>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</si>
  <si>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</si>
  <si>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</si>
  <si>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</si>
  <si>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</si>
  <si>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</si>
  <si>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</si>
  <si>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</si>
  <si>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</si>
  <si>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</si>
  <si>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</si>
  <si>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</si>
  <si>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</si>
  <si>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</si>
  <si>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</si>
  <si>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</si>
  <si>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</si>
  <si>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</si>
  <si>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</si>
  <si>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</si>
  <si>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</si>
  <si>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</si>
  <si>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</si>
  <si>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</si>
  <si>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</si>
  <si>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</si>
  <si>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</si>
  <si>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</si>
  <si>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</si>
  <si>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</si>
  <si>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</si>
  <si>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</si>
  <si>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</si>
  <si>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</si>
  <si>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</si>
  <si>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</si>
  <si>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</si>
  <si>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</si>
  <si>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</si>
  <si>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</si>
  <si>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</si>
  <si>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</si>
  <si>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</si>
  <si>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</si>
  <si>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</si>
  <si>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</si>
  <si>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</si>
  <si>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</si>
  <si>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</si>
  <si>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</si>
  <si>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</si>
  <si>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</si>
  <si>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</si>
  <si>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</si>
  <si>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</si>
  <si>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</si>
  <si>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</si>
  <si>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</si>
  <si>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</si>
  <si>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</si>
  <si>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</si>
  <si>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</si>
  <si>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</si>
  <si>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</si>
  <si>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</si>
  <si>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</si>
  <si>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</si>
  <si>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</si>
  <si>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</si>
  <si>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</si>
  <si>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</si>
  <si>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</si>
  <si>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</si>
  <si>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</si>
  <si>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</si>
  <si>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</si>
  <si>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</si>
  <si>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</si>
  <si>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</si>
  <si>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</si>
  <si>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</si>
  <si>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</si>
  <si>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</si>
  <si>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</si>
  <si>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</si>
  <si>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</si>
  <si>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</si>
  <si>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</si>
  <si>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</si>
  <si>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</si>
  <si>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</si>
  <si>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</si>
  <si>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</si>
  <si>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</si>
  <si>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</si>
  <si>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</si>
  <si>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</si>
  <si>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</si>
  <si>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</si>
  <si>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</si>
  <si>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</si>
  <si>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</si>
  <si>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</si>
  <si>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</si>
  <si>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</si>
  <si>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</si>
  <si>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</si>
  <si>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</si>
  <si>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</si>
  <si>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</si>
  <si>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</si>
  <si>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</si>
  <si>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</si>
  <si>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</si>
  <si>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</si>
  <si>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</si>
  <si>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</si>
  <si>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</si>
  <si>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</si>
  <si>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</si>
  <si>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</si>
  <si>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</si>
  <si>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</si>
  <si>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</si>
  <si>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</si>
  <si>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</si>
  <si>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</si>
  <si>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</si>
  <si>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</si>
  <si>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</si>
  <si>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</si>
  <si>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</si>
  <si>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</si>
  <si>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</si>
  <si>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</si>
  <si>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</si>
  <si>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</si>
  <si>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</si>
  <si>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</si>
  <si>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</si>
  <si>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</si>
  <si>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</si>
  <si>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</si>
  <si>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</si>
  <si>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</si>
  <si>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</si>
  <si>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</si>
  <si>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</si>
  <si>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</si>
  <si>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</si>
  <si>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</si>
  <si>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</si>
  <si>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</si>
  <si>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</si>
  <si>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</si>
  <si>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</si>
  <si>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</si>
  <si>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</si>
  <si>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</si>
  <si>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</si>
  <si>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</si>
  <si>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</si>
  <si>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</si>
  <si>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</si>
  <si>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</si>
  <si>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</si>
  <si>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</si>
  <si>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</si>
  <si>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</si>
  <si>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</si>
  <si>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</si>
  <si>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</si>
  <si>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</si>
  <si>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</si>
  <si>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</si>
  <si>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</si>
  <si>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</si>
  <si>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</si>
  <si>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</si>
  <si>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</si>
  <si>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</si>
  <si>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</si>
  <si>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</si>
  <si>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</si>
  <si>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</si>
  <si>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</si>
  <si>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</si>
  <si>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</si>
  <si>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</si>
  <si>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</si>
  <si>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</si>
  <si>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</si>
  <si>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</si>
  <si>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</si>
  <si>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</si>
  <si>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</si>
  <si>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</si>
  <si>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</si>
  <si>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</si>
  <si>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</si>
  <si>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</si>
  <si>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</si>
  <si>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</si>
  <si>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</si>
  <si>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</si>
  <si>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</si>
  <si>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</si>
  <si>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</si>
  <si>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</si>
  <si>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</si>
  <si>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</si>
  <si>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</si>
  <si>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</si>
  <si>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</si>
  <si>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</si>
  <si>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</si>
  <si>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</si>
  <si>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</si>
  <si>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</si>
  <si>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</si>
  <si>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</si>
  <si>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</si>
  <si>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</si>
  <si>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</si>
  <si>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</si>
  <si>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</si>
  <si>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</si>
  <si>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</si>
  <si>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</si>
  <si>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</si>
  <si>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</si>
  <si>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</si>
  <si>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</si>
  <si>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</si>
  <si>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</si>
  <si>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</si>
  <si>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</si>
  <si>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</si>
  <si>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</si>
  <si>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</si>
  <si>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</si>
  <si>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</si>
  <si>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</si>
  <si>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</si>
  <si>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</si>
  <si>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</si>
  <si>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</si>
  <si>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</si>
  <si>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</si>
  <si>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</si>
  <si>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</si>
  <si>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</si>
  <si>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</si>
  <si>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</si>
  <si>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</si>
  <si>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</si>
  <si>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</si>
  <si>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</si>
  <si>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</si>
  <si>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</si>
  <si>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</si>
  <si>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</si>
  <si>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</si>
  <si>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</si>
  <si>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</si>
  <si>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</si>
  <si>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</si>
  <si>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</si>
  <si>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</si>
  <si>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</si>
  <si>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</si>
  <si>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</si>
  <si>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</si>
  <si>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</si>
  <si>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</si>
  <si>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</si>
  <si>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</si>
  <si>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</si>
  <si>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</si>
  <si>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</si>
  <si>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</si>
  <si>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</si>
  <si>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</si>
  <si>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</si>
  <si>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</si>
  <si>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</si>
  <si>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</si>
  <si>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</si>
  <si>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</si>
  <si>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</si>
  <si>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</si>
  <si>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</si>
  <si>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</si>
  <si>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</si>
  <si>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</si>
  <si>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</si>
  <si>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</si>
  <si>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</si>
  <si>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</si>
  <si>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</si>
  <si>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</si>
  <si>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</si>
  <si>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</si>
  <si>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</si>
  <si>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</si>
  <si>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</si>
  <si>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</si>
  <si>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</si>
  <si>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</si>
  <si>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</si>
  <si>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</si>
  <si>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</si>
  <si>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</si>
  <si>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</si>
  <si>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</si>
  <si>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</si>
  <si>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</si>
  <si>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</si>
  <si>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</si>
  <si>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</si>
  <si>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</si>
  <si>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</si>
  <si>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</si>
  <si>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</si>
  <si>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</si>
  <si>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</si>
  <si>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</si>
  <si>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</si>
  <si>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</si>
  <si>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</si>
  <si>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</si>
  <si>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</si>
  <si>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</si>
  <si>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</si>
  <si>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</si>
  <si>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</si>
  <si>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</si>
  <si>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</si>
  <si>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</si>
  <si>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</si>
  <si>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</si>
  <si>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</si>
  <si>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</si>
  <si>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</si>
  <si>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</si>
  <si>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</si>
  <si>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</si>
  <si>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</si>
  <si>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</si>
  <si>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</si>
  <si>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</si>
  <si>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</si>
  <si>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</si>
  <si>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</si>
  <si>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</si>
  <si>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</si>
  <si>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</si>
  <si>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</si>
  <si>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</si>
  <si>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</si>
  <si>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</si>
  <si>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</si>
  <si>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</si>
  <si>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</si>
  <si>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</si>
  <si>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</si>
  <si>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</si>
  <si>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</si>
  <si>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</si>
  <si>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</si>
  <si>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</si>
  <si>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</si>
  <si>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</si>
  <si>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</si>
  <si>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</si>
  <si>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</si>
  <si>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</si>
  <si>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</si>
  <si>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</si>
  <si>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</si>
  <si>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</si>
  <si>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</si>
  <si>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</si>
  <si>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</si>
  <si>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</si>
  <si>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</si>
  <si>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</si>
  <si>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</si>
  <si>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</si>
  <si>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</si>
  <si>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</si>
  <si>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</si>
  <si>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</si>
  <si>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</si>
  <si>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</si>
  <si>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</si>
  <si>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</si>
  <si>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</si>
  <si>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</si>
  <si>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</si>
  <si>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</si>
  <si>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</si>
  <si>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</si>
  <si>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</si>
  <si>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</si>
  <si>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</si>
  <si>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</si>
  <si>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</si>
  <si>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</si>
  <si>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</si>
  <si>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</si>
  <si>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</si>
  <si>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</si>
  <si>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</si>
  <si>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</si>
  <si>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</si>
  <si>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</si>
  <si>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</si>
  <si>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</si>
  <si>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</si>
  <si>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</si>
  <si>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</si>
  <si>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</si>
  <si>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</si>
  <si>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</si>
  <si>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</si>
  <si>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</si>
  <si>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</si>
  <si>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</si>
  <si>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</si>
  <si>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</si>
  <si>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</si>
  <si>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</si>
  <si>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</si>
  <si>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</si>
  <si>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</si>
  <si>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</si>
  <si>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</si>
  <si>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</si>
  <si>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</si>
  <si>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</si>
  <si>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</si>
  <si>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</si>
  <si>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</si>
  <si>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</si>
  <si>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</si>
  <si>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</si>
  <si>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</si>
  <si>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</si>
  <si>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</si>
  <si>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</si>
  <si>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</si>
  <si>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</si>
  <si>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</si>
  <si>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</si>
  <si>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</si>
  <si>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</si>
  <si>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</si>
  <si>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</si>
  <si>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</si>
  <si>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</si>
  <si>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</si>
  <si>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</si>
  <si>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</si>
  <si>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</si>
  <si>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</si>
  <si>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</si>
  <si>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</si>
  <si>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</si>
  <si>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</si>
  <si>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</si>
  <si>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</si>
  <si>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</si>
  <si>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</si>
  <si>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</si>
  <si>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</si>
  <si>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</si>
  <si>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</si>
  <si>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</si>
  <si>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</si>
  <si>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</si>
  <si>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</si>
  <si>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</si>
  <si>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</si>
  <si>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</si>
  <si>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</si>
  <si>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</si>
  <si>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</si>
  <si>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</si>
  <si>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</si>
  <si>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</si>
  <si>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</si>
  <si>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</si>
  <si>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</si>
  <si>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</si>
  <si>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</si>
  <si>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</si>
  <si>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</si>
  <si>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</si>
  <si>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</si>
  <si>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</si>
  <si>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</si>
  <si>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</si>
  <si>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</si>
  <si>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</si>
  <si>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</si>
  <si>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</si>
  <si>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</si>
  <si>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</si>
  <si>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</si>
  <si>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</si>
  <si>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</si>
  <si>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</si>
  <si>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</si>
  <si>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</si>
  <si>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</si>
  <si>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</si>
  <si>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</si>
  <si>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</si>
  <si>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</si>
  <si>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</si>
  <si>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</si>
  <si>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</si>
  <si>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</si>
  <si>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</si>
  <si>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</si>
  <si>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</si>
  <si>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</si>
  <si>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</si>
  <si>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</si>
  <si>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</si>
  <si>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</si>
  <si>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</si>
  <si>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</si>
  <si>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</si>
  <si>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</si>
  <si>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</si>
  <si>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</si>
  <si>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</si>
  <si>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</si>
  <si>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</si>
  <si>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</si>
  <si>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</si>
  <si>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</si>
  <si>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</si>
  <si>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</si>
  <si>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</si>
  <si>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</si>
  <si>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</si>
  <si>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</si>
  <si>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</si>
  <si>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</si>
  <si>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</si>
  <si>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</si>
  <si>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</si>
  <si>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</si>
  <si>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</si>
  <si>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</si>
  <si>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</si>
  <si>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</si>
  <si>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</si>
  <si>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</si>
  <si>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</si>
  <si>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</si>
  <si>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</si>
  <si>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</si>
  <si>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</si>
  <si>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</si>
  <si>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</si>
  <si>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</si>
  <si>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</si>
  <si>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</si>
  <si>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</si>
  <si>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</si>
  <si>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</si>
  <si>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</si>
  <si>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</si>
  <si>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</si>
  <si>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</si>
  <si>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</si>
  <si>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</si>
  <si>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</si>
  <si>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</si>
  <si>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</si>
  <si>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</si>
  <si>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</si>
  <si>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</si>
  <si>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</si>
  <si>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</si>
  <si>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</si>
  <si>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</si>
  <si>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</si>
  <si>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</si>
  <si>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</si>
  <si>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</si>
  <si>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</si>
  <si>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</si>
  <si>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</si>
  <si>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</si>
  <si>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</si>
  <si>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</si>
  <si>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</si>
  <si>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</si>
  <si>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</si>
  <si>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</si>
  <si>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</si>
  <si>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</si>
  <si>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</si>
  <si>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</si>
  <si>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</si>
  <si>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</si>
  <si>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</si>
  <si>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</si>
  <si>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</si>
  <si>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</si>
  <si>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</si>
  <si>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</si>
  <si>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</si>
  <si>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</si>
  <si>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</si>
  <si>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</si>
  <si>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</si>
  <si>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</si>
  <si>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</si>
  <si>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</si>
  <si>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</si>
  <si>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</si>
  <si>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</si>
  <si>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</si>
  <si>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</si>
  <si>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</si>
  <si>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</si>
  <si>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</si>
  <si>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</si>
  <si>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</si>
  <si>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</si>
  <si>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</si>
  <si>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</si>
  <si>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</si>
  <si>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</si>
  <si>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</si>
  <si>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</si>
  <si>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</si>
  <si>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</si>
  <si>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</si>
  <si>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</si>
  <si>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</si>
  <si>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</si>
  <si>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</si>
  <si>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</si>
  <si>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</si>
  <si>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</si>
  <si>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</si>
  <si>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</si>
  <si>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</si>
  <si>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</si>
  <si>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</si>
  <si>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</si>
  <si>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</si>
  <si>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</si>
  <si>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</si>
  <si>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</si>
  <si>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</si>
  <si>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</si>
  <si>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</si>
  <si>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</si>
  <si>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</si>
  <si>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</si>
  <si>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</si>
  <si>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</si>
  <si>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</si>
  <si>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</si>
  <si>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</si>
  <si>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</si>
  <si>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</si>
  <si>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</si>
  <si>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</si>
  <si>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</si>
  <si>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</si>
  <si>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</si>
  <si>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</si>
  <si>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</si>
  <si>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</si>
  <si>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</si>
  <si>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</si>
  <si>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</si>
  <si>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</si>
  <si>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</si>
  <si>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</si>
  <si>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</si>
  <si>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</si>
  <si>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</si>
  <si>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</si>
  <si>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</si>
  <si>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</si>
  <si>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</si>
  <si>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</si>
  <si>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</si>
  <si>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</si>
  <si>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</si>
  <si>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</si>
  <si>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</si>
  <si>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</si>
  <si>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</si>
  <si>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</si>
  <si>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</si>
  <si>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</si>
  <si>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</si>
  <si>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</si>
  <si>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</si>
  <si>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</si>
  <si>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</si>
  <si>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</si>
  <si>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</si>
  <si>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</si>
  <si>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</si>
  <si>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</si>
  <si>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</si>
  <si>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</si>
  <si>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</si>
  <si>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</si>
  <si>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</si>
  <si>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</si>
  <si>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</si>
  <si>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</si>
  <si>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</si>
  <si>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</si>
  <si>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</si>
  <si>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</si>
  <si>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</si>
  <si>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</si>
  <si>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</si>
  <si>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</si>
  <si>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</si>
  <si>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</si>
  <si>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</si>
  <si>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</si>
  <si>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</si>
  <si>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</si>
  <si>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</si>
  <si>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</si>
  <si>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</si>
  <si>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</si>
  <si>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</si>
  <si>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</si>
  <si>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</si>
  <si>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</si>
  <si>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</si>
  <si>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</si>
  <si>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</si>
  <si>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</si>
  <si>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</si>
  <si>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</si>
  <si>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</si>
  <si>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</si>
  <si>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</si>
  <si>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</si>
  <si>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</si>
  <si>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</si>
  <si>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</si>
  <si>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</si>
  <si>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</si>
  <si>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</si>
  <si>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</si>
  <si>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</si>
  <si>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</si>
  <si>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</si>
  <si>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</si>
  <si>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</si>
  <si>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</si>
  <si>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</si>
  <si>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</si>
  <si>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</si>
  <si>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</si>
  <si>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</si>
  <si>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</si>
  <si>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</si>
  <si>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</si>
  <si>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</si>
  <si>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</si>
  <si>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</si>
  <si>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</si>
  <si>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</si>
  <si>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</si>
  <si>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</si>
  <si>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</si>
  <si>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</si>
  <si>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</si>
  <si>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</si>
  <si>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</si>
  <si>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</si>
  <si>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</si>
  <si>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</si>
  <si>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</si>
  <si>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</si>
  <si>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</si>
  <si>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</si>
  <si>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</si>
  <si>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</si>
  <si>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</si>
  <si>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</si>
  <si>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</si>
  <si>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</si>
  <si>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</si>
  <si>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</si>
  <si>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</si>
  <si>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</si>
  <si>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</si>
  <si>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</si>
  <si>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</si>
  <si>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</si>
  <si>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</si>
  <si>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</si>
  <si>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</si>
  <si>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</si>
  <si>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</si>
  <si>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</si>
  <si>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</si>
  <si>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</si>
  <si>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</si>
  <si>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</si>
  <si>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</si>
  <si>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</si>
  <si>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</si>
  <si>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</si>
  <si>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</si>
  <si>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</si>
  <si>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</si>
  <si>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</si>
  <si>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</si>
  <si>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</si>
  <si>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</si>
  <si>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</si>
  <si>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</si>
  <si>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</si>
  <si>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</si>
  <si>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</si>
  <si>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</si>
  <si>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</si>
  <si>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</si>
  <si>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</si>
  <si>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</si>
  <si>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</si>
  <si>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</si>
  <si>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</si>
  <si>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</si>
  <si>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</si>
  <si>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</si>
  <si>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</si>
  <si>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</si>
  <si>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</si>
  <si>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</si>
  <si>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</si>
  <si>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</si>
  <si>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</si>
  <si>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</si>
  <si>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</si>
  <si>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</si>
  <si>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</si>
  <si>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</si>
  <si>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</si>
  <si>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</si>
  <si>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</si>
  <si>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</si>
  <si>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</si>
  <si>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</si>
  <si>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</si>
  <si>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</si>
  <si>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</si>
  <si>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</si>
  <si>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</si>
  <si>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</si>
  <si>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</si>
  <si>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</si>
  <si>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</si>
  <si>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</si>
  <si>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</si>
  <si>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</si>
  <si>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</si>
  <si>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</si>
  <si>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</si>
  <si>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</si>
  <si>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</si>
  <si>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</si>
  <si>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</si>
  <si>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</si>
  <si>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</si>
  <si>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</si>
  <si>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</si>
  <si>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</si>
  <si>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</si>
  <si>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</si>
  <si>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</si>
  <si>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</si>
  <si>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</si>
  <si>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</si>
  <si>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</si>
  <si>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</si>
  <si>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</si>
  <si>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</si>
  <si>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</si>
  <si>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</si>
  <si>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</si>
  <si>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</si>
  <si>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</si>
  <si>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</si>
  <si>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</si>
  <si>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</si>
  <si>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</si>
  <si>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</si>
  <si>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</si>
  <si>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</si>
  <si>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</si>
  <si>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</si>
  <si>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</si>
  <si>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</si>
  <si>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</si>
  <si>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</si>
  <si>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</si>
  <si>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</si>
  <si>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</si>
  <si>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</si>
  <si>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</si>
  <si>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</si>
  <si>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</si>
  <si>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</si>
  <si>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</si>
  <si>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</si>
  <si>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</si>
  <si>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</si>
  <si>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</si>
  <si>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</si>
  <si>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</si>
  <si>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</si>
  <si>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</si>
  <si>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</si>
  <si>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</si>
  <si>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</si>
  <si>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</si>
  <si>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</si>
  <si>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</si>
  <si>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</si>
  <si>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</si>
  <si>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</si>
  <si>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</si>
  <si>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</si>
  <si>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</si>
  <si>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</si>
  <si>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</si>
  <si>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</si>
  <si>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</si>
  <si>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</si>
  <si>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</si>
  <si>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</si>
  <si>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</si>
  <si>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</si>
  <si>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</si>
  <si>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</si>
  <si>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</si>
  <si>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</si>
  <si>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</si>
  <si>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</si>
  <si>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</si>
  <si>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</si>
  <si>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</si>
  <si>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</si>
  <si>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</si>
  <si>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</si>
  <si>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</si>
  <si>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</si>
  <si>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</si>
  <si>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</si>
  <si>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</si>
  <si>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</si>
  <si>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</si>
  <si>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</si>
  <si>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</si>
  <si>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</si>
  <si>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</si>
  <si>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</si>
  <si>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</si>
  <si>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</si>
  <si>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</si>
  <si>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</si>
  <si>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</si>
  <si>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</si>
  <si>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</si>
  <si>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</si>
  <si>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</si>
  <si>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</si>
  <si>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</si>
  <si>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</si>
  <si>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</si>
  <si>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</si>
  <si>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</si>
  <si>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</si>
  <si>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</si>
  <si>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</si>
  <si>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</si>
  <si>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</si>
  <si>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</si>
  <si>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</si>
  <si>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</si>
  <si>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</si>
  <si>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</si>
  <si>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</si>
  <si>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</si>
  <si>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</si>
  <si>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</si>
  <si>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</si>
  <si>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</si>
  <si>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</si>
  <si>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</si>
  <si>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</si>
  <si>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</si>
  <si>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</si>
  <si>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</si>
  <si>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</si>
  <si>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</si>
  <si>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</si>
  <si>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</si>
  <si>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</si>
  <si>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</si>
  <si>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</si>
  <si>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</si>
  <si>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</si>
  <si>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</si>
  <si>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</si>
  <si>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</si>
  <si>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</si>
  <si>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</si>
  <si>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</si>
  <si>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</si>
  <si>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</si>
  <si>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</si>
  <si>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</si>
  <si>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</si>
  <si>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</si>
  <si>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</si>
  <si>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</si>
  <si>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</si>
  <si>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</si>
  <si>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</si>
  <si>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</si>
  <si>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</si>
  <si>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</si>
  <si>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</si>
  <si>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</si>
  <si>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</si>
  <si>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</si>
  <si>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</si>
  <si>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</si>
  <si>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</si>
  <si>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</si>
  <si>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</si>
  <si>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</si>
  <si>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</si>
  <si>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</si>
  <si>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</si>
  <si>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</si>
  <si>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</si>
  <si>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</si>
  <si>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</si>
  <si>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</si>
  <si>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</si>
  <si>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</si>
  <si>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</si>
  <si>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</si>
  <si>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</si>
  <si>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</si>
  <si>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</si>
  <si>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</si>
  <si>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</si>
  <si>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</si>
  <si>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</si>
  <si>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</si>
  <si>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</si>
  <si>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</si>
  <si>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</si>
  <si>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</si>
  <si>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</si>
  <si>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</si>
  <si>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</si>
  <si>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</si>
  <si>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</si>
  <si>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</si>
  <si>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</si>
  <si>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</si>
  <si>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</si>
  <si>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</si>
  <si>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</si>
  <si>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</si>
  <si>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</si>
  <si>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</si>
  <si>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</si>
  <si>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</si>
  <si>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</si>
  <si>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</si>
  <si>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</si>
  <si>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</si>
  <si>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</si>
  <si>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</si>
  <si>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</si>
  <si>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</si>
  <si>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</si>
  <si>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</si>
  <si>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</si>
  <si>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</si>
  <si>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</si>
  <si>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</si>
  <si>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</si>
  <si>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</si>
  <si>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</si>
  <si>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</si>
  <si>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</si>
  <si>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</si>
  <si>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</si>
  <si>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</si>
  <si>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</si>
  <si>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</si>
  <si>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</si>
  <si>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</si>
  <si>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</si>
  <si>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</si>
  <si>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</si>
  <si>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</si>
  <si>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</si>
  <si>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</si>
  <si>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</si>
  <si>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</si>
  <si>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</si>
  <si>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</si>
  <si>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</si>
  <si>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</si>
  <si>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</si>
  <si>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</si>
  <si>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</si>
  <si>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</si>
  <si>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</si>
  <si>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</si>
  <si>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</si>
  <si>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</si>
  <si>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</si>
  <si>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</si>
  <si>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</si>
  <si>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</si>
  <si>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</si>
  <si>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</si>
  <si>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</si>
  <si>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</si>
  <si>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</si>
  <si>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</si>
  <si>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</si>
  <si>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</si>
  <si>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</si>
  <si>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</si>
  <si>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</si>
  <si>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</si>
  <si>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</si>
  <si>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</si>
  <si>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</si>
  <si>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</si>
  <si>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</si>
  <si>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</si>
  <si>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</si>
  <si>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</si>
  <si>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</si>
  <si>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</si>
  <si>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</si>
  <si>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</si>
  <si>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</si>
  <si>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</si>
  <si>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</si>
  <si>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</si>
  <si>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</si>
  <si>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</si>
  <si>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</si>
  <si>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</si>
  <si>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</si>
  <si>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</si>
  <si>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</si>
  <si>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</si>
  <si>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</si>
  <si>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</si>
  <si>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</si>
  <si>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</si>
  <si>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</si>
  <si>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</si>
  <si>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</si>
  <si>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</si>
  <si>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</si>
  <si>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</si>
  <si>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</si>
  <si>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</si>
  <si>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</si>
  <si>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</si>
  <si>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</si>
  <si>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</si>
  <si>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</si>
  <si>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</si>
  <si>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</si>
  <si>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</si>
  <si>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</si>
  <si>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</si>
  <si>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</si>
  <si>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</si>
  <si>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</si>
  <si>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</si>
  <si>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</si>
  <si>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</si>
  <si>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</si>
  <si>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</si>
  <si>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</si>
  <si>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</si>
  <si>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</si>
  <si>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</si>
  <si>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</si>
  <si>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</si>
  <si>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</si>
  <si>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</si>
  <si>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</si>
  <si>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</si>
  <si>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</si>
  <si>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</si>
  <si>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</si>
  <si>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</si>
  <si>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</si>
  <si>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</si>
  <si>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</si>
  <si>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</si>
  <si>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</si>
  <si>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</si>
  <si>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</si>
  <si>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</si>
  <si>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</si>
  <si>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</si>
  <si>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</si>
  <si>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</si>
  <si>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</si>
  <si>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</si>
  <si>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</si>
  <si>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</si>
  <si>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</si>
  <si>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</si>
  <si>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</si>
  <si>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</si>
  <si>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</si>
  <si>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</si>
  <si>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</si>
  <si>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</si>
  <si>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</si>
  <si>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</si>
  <si>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</si>
  <si>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</si>
  <si>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</si>
  <si>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</si>
  <si>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</si>
  <si>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</si>
  <si>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</si>
  <si>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</si>
  <si>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</si>
  <si>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</si>
  <si>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</si>
  <si>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</si>
  <si>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</si>
  <si>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</si>
  <si>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</si>
  <si>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</si>
  <si>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</si>
  <si>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</si>
  <si>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</si>
  <si>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</si>
  <si>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</si>
  <si>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</si>
  <si>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</si>
  <si>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</si>
  <si>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</si>
  <si>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</si>
  <si>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</si>
  <si>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</si>
  <si>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</si>
  <si>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</si>
  <si>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</si>
  <si>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</si>
  <si>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</si>
  <si>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</si>
  <si>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</si>
  <si>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</si>
  <si>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</si>
  <si>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</si>
  <si>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</si>
  <si>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</si>
  <si>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</si>
  <si>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</si>
  <si>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</si>
  <si>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</si>
  <si>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</si>
  <si>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</si>
  <si>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</si>
  <si>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</si>
  <si>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</si>
  <si>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</si>
  <si>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</si>
  <si>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</si>
  <si>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</si>
  <si>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</si>
  <si>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</si>
  <si>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</si>
  <si>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</si>
  <si>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</si>
  <si>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</si>
  <si>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</si>
  <si>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</si>
  <si>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</si>
  <si>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</si>
  <si>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</si>
  <si>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</si>
  <si>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</si>
  <si>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</si>
  <si>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</si>
  <si>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</si>
  <si>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</si>
  <si>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</si>
  <si>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</si>
  <si>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</si>
  <si>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</si>
  <si>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</si>
  <si>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</si>
  <si>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</si>
  <si>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</si>
  <si>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</si>
  <si>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</si>
  <si>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</si>
  <si>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</si>
  <si>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</si>
  <si>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</si>
  <si>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</si>
  <si>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</si>
  <si>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</si>
  <si>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</si>
  <si>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</si>
  <si>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</si>
  <si>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</si>
  <si>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</si>
  <si>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</si>
  <si>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</si>
  <si>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</si>
  <si>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</si>
  <si>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</si>
  <si>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</si>
  <si>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</si>
  <si>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</si>
  <si>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</si>
  <si>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</si>
  <si>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</si>
  <si>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</si>
  <si>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</si>
  <si>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</si>
  <si>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</si>
  <si>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</si>
  <si>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</si>
  <si>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</si>
  <si>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</si>
  <si>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</si>
  <si>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</si>
  <si>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</si>
  <si>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</si>
  <si>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</si>
  <si>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</si>
  <si>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</si>
  <si>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</si>
  <si>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</si>
  <si>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</si>
  <si>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</si>
  <si>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</si>
  <si>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</si>
  <si>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</si>
  <si>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</si>
  <si>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</si>
  <si>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</si>
  <si>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</si>
  <si>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</si>
  <si>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</si>
  <si>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</si>
  <si>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</si>
  <si>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</si>
  <si>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</si>
  <si>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</si>
  <si>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</si>
  <si>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</si>
  <si>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</si>
  <si>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</si>
  <si>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</si>
  <si>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</si>
  <si>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</si>
  <si>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</si>
  <si>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</si>
  <si>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</si>
  <si>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</si>
  <si>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</si>
  <si>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</si>
  <si>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</si>
  <si>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</si>
  <si>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</si>
  <si>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</si>
  <si>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</si>
  <si>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</si>
  <si>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</si>
  <si>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</si>
  <si>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</si>
  <si>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</si>
  <si>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</si>
  <si>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</si>
  <si>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</si>
  <si>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</si>
  <si>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</si>
  <si>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</si>
  <si>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</si>
  <si>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</si>
  <si>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</si>
  <si>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</si>
  <si>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</si>
  <si>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</si>
  <si>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</si>
  <si>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</si>
  <si>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</si>
  <si>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</si>
  <si>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</si>
  <si>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</si>
  <si>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</si>
  <si>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</si>
  <si>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</si>
  <si>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</si>
  <si>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</si>
  <si>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</si>
  <si>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</si>
  <si>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</si>
  <si>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</si>
  <si>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</si>
  <si>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</si>
  <si>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</si>
  <si>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</si>
  <si>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</si>
  <si>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</si>
  <si>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</si>
  <si>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</si>
  <si>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</si>
  <si>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</si>
  <si>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</si>
  <si>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</si>
  <si>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</si>
  <si>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</si>
  <si>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</si>
  <si>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</si>
  <si>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</si>
  <si>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</si>
  <si>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</si>
  <si>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</si>
  <si>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</si>
  <si>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</si>
  <si>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</si>
  <si>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</si>
  <si>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</si>
  <si>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</si>
  <si>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</si>
  <si>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</si>
  <si>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</si>
  <si>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</si>
  <si>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</si>
  <si>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</si>
  <si>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</si>
  <si>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</si>
  <si>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</si>
  <si>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</si>
  <si>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</si>
  <si>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</si>
  <si>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</si>
  <si>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</si>
  <si>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</si>
  <si>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</si>
  <si>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</si>
  <si>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</si>
  <si>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</si>
  <si>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</si>
  <si>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</si>
  <si>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</si>
  <si>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</si>
  <si>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</si>
  <si>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</si>
  <si>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</si>
  <si>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</si>
  <si>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</si>
  <si>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</si>
  <si>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</si>
  <si>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</si>
  <si>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</si>
  <si>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</si>
  <si>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</si>
  <si>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</si>
  <si>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</si>
  <si>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</si>
  <si>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</si>
  <si>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</si>
  <si>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</si>
  <si>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</si>
  <si>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</si>
  <si>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</si>
  <si>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</si>
  <si>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</si>
  <si>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</si>
  <si>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</si>
  <si>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</si>
  <si>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</si>
  <si>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</si>
  <si>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</si>
  <si>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</si>
  <si>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</si>
  <si>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</si>
  <si>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</si>
  <si>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</si>
  <si>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</si>
  <si>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</si>
  <si>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</si>
  <si>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</si>
  <si>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</si>
  <si>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</si>
  <si>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</si>
  <si>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</si>
  <si>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</si>
  <si>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</si>
  <si>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</si>
  <si>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</si>
  <si>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</si>
  <si>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</si>
  <si>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</si>
  <si>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</si>
  <si>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</si>
  <si>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</si>
  <si>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</si>
  <si>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</si>
  <si>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</si>
  <si>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</si>
  <si>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</si>
  <si>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</si>
  <si>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</si>
  <si>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</si>
  <si>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</si>
  <si>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</si>
  <si>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</si>
  <si>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</si>
  <si>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</si>
  <si>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</si>
  <si>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</si>
  <si>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</si>
  <si>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</si>
  <si>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</si>
  <si>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</si>
  <si>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</si>
  <si>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</si>
  <si>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</si>
  <si>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</si>
  <si>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</si>
  <si>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</si>
  <si>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</si>
  <si>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</si>
  <si>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</si>
  <si>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</si>
  <si>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</si>
  <si>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</si>
  <si>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</si>
  <si>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</si>
  <si>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</si>
  <si>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</si>
  <si>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</si>
  <si>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</si>
  <si>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</si>
  <si>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</si>
  <si>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</si>
  <si>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</si>
  <si>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</si>
  <si>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</si>
  <si>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</si>
  <si>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</si>
  <si>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</si>
  <si>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</si>
  <si>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</si>
  <si>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</si>
  <si>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</si>
  <si>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</si>
  <si>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</si>
  <si>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</si>
  <si>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</si>
  <si>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</si>
  <si>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</si>
  <si>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</si>
  <si>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</si>
  <si>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</si>
  <si>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</si>
  <si>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</si>
  <si>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</si>
  <si>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</si>
  <si>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</si>
  <si>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</si>
  <si>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</si>
  <si>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</si>
  <si>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</si>
  <si>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</si>
  <si>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</si>
  <si>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</si>
  <si>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</si>
  <si>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</si>
  <si>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</si>
  <si>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</si>
  <si>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</si>
  <si>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</si>
  <si>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</si>
  <si>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</si>
  <si>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</si>
  <si>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</si>
  <si>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</si>
  <si>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</si>
  <si>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</si>
  <si>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</si>
  <si>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</si>
  <si>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</si>
  <si>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</si>
  <si>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</si>
  <si>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</si>
  <si>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</si>
  <si>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</si>
  <si>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</si>
  <si>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</si>
  <si>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</si>
  <si>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</si>
  <si>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</si>
  <si>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</si>
  <si>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</si>
  <si>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</si>
  <si>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</si>
  <si>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</si>
  <si>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</si>
  <si>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</si>
  <si>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</si>
  <si>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</si>
  <si>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</si>
  <si>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</si>
  <si>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</si>
  <si>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</si>
  <si>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</si>
  <si>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</si>
  <si>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</si>
  <si>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</si>
  <si>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</si>
  <si>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</si>
  <si>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</si>
  <si>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</si>
  <si>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</si>
  <si>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</si>
  <si>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</si>
  <si>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</si>
  <si>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</si>
  <si>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</si>
  <si>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</si>
  <si>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</si>
  <si>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</si>
  <si>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</si>
  <si>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</si>
  <si>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</si>
  <si>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</si>
  <si>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</si>
  <si>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</si>
  <si>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</si>
  <si>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</si>
  <si>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</si>
  <si>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</si>
  <si>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</si>
  <si>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</si>
  <si>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</si>
  <si>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</si>
  <si>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</si>
  <si>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</si>
  <si>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</si>
  <si>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</si>
  <si>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</si>
  <si>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</si>
  <si>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</si>
  <si>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</si>
  <si>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</si>
  <si>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</si>
  <si>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</si>
  <si>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</si>
  <si>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</si>
  <si>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</si>
  <si>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</si>
  <si>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</si>
  <si>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</si>
  <si>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</si>
  <si>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</si>
  <si>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</si>
  <si>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</si>
  <si>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</si>
  <si>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</si>
  <si>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</si>
  <si>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</si>
  <si>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</si>
  <si>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</si>
  <si>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</si>
  <si>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</si>
  <si>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</si>
  <si>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</si>
  <si>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</si>
  <si>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</si>
  <si>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</si>
  <si>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</si>
  <si>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</si>
  <si>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</si>
  <si>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</si>
  <si>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</si>
  <si>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</si>
  <si>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</si>
  <si>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</si>
  <si>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</si>
  <si>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</si>
  <si>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</si>
  <si>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</si>
  <si>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</si>
  <si>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</si>
  <si>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</si>
  <si>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</si>
  <si>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</si>
  <si>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</si>
  <si>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</si>
  <si>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</si>
  <si>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</si>
  <si>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</si>
  <si>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</si>
  <si>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</si>
  <si>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</si>
  <si>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</si>
  <si>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</si>
  <si>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</si>
  <si>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</si>
  <si>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</si>
  <si>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</si>
  <si>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</si>
  <si>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</si>
  <si>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</si>
  <si>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</si>
  <si>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</si>
  <si>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</si>
  <si>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</si>
  <si>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</si>
  <si>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</si>
  <si>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</si>
  <si>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</si>
  <si>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</si>
  <si>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</si>
  <si>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</si>
  <si>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</si>
  <si>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</si>
  <si>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</si>
  <si>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</si>
  <si>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</si>
  <si>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</si>
  <si>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</si>
  <si>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</si>
  <si>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</si>
  <si>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</si>
  <si>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</si>
  <si>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</si>
  <si>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</si>
  <si>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</si>
  <si>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</si>
  <si>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</si>
  <si>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</si>
  <si>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</si>
  <si>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</si>
  <si>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</si>
  <si>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</si>
  <si>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</si>
  <si>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</si>
  <si>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</si>
  <si>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</si>
  <si>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</si>
  <si>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</si>
  <si>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</si>
  <si>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</si>
  <si>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</si>
  <si>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</si>
  <si>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</si>
  <si>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</si>
  <si>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</si>
  <si>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</si>
  <si>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</si>
  <si>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</si>
  <si>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</si>
  <si>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</si>
  <si>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</si>
  <si>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</si>
  <si>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</si>
  <si>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</si>
  <si>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</si>
  <si>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</si>
  <si>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</si>
  <si>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</si>
  <si>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</si>
  <si>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</si>
  <si>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</si>
  <si>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</si>
  <si>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</si>
  <si>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</si>
  <si>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</si>
  <si>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</si>
  <si>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</si>
  <si>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</si>
  <si>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</si>
  <si>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</si>
  <si>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</si>
  <si>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</si>
  <si>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</si>
  <si>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</si>
  <si>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</si>
  <si>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</si>
  <si>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</si>
  <si>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</si>
  <si>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</si>
  <si>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</si>
  <si>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</si>
  <si>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</si>
  <si>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</si>
  <si>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</si>
  <si>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</si>
  <si>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</si>
  <si>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</si>
  <si>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</si>
  <si>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</si>
  <si>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</si>
  <si>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</si>
  <si>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</si>
  <si>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</si>
  <si>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</si>
  <si>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</si>
  <si>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</si>
  <si>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</si>
  <si>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</si>
  <si>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</si>
  <si>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</si>
  <si>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</si>
  <si>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</si>
  <si>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</si>
  <si>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</si>
  <si>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</si>
  <si>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</si>
  <si>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</si>
  <si>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</si>
  <si>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</si>
  <si>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</si>
  <si>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</si>
  <si>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</si>
  <si>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</si>
  <si>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</si>
  <si>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</si>
  <si>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</si>
  <si>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</si>
  <si>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</si>
  <si>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</si>
  <si>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</si>
  <si>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</si>
  <si>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</si>
  <si>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</si>
  <si>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</si>
  <si>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</si>
  <si>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</si>
  <si>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</si>
  <si>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</si>
  <si>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</si>
  <si>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</si>
  <si>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</si>
  <si>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</si>
  <si>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</si>
  <si>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</si>
  <si>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</si>
  <si>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</si>
  <si>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</si>
  <si>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</si>
  <si>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</si>
  <si>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</si>
  <si>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</si>
  <si>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</si>
  <si>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</si>
  <si>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</si>
  <si>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</si>
  <si>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</si>
  <si>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</si>
  <si>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</si>
  <si>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</si>
  <si>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</si>
  <si>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</si>
  <si>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</si>
  <si>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</si>
  <si>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</si>
  <si>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</si>
  <si>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</si>
  <si>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</si>
  <si>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</si>
  <si>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</si>
  <si>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</si>
  <si>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</si>
  <si>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</si>
  <si>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</si>
  <si>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</si>
  <si>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</si>
  <si>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</si>
  <si>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</si>
  <si>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</si>
  <si>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</si>
  <si>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</si>
  <si>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</si>
  <si>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</si>
  <si>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</si>
  <si>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</si>
  <si>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</si>
  <si>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</si>
  <si>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</si>
  <si>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</si>
  <si>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</si>
  <si>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</si>
  <si>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</si>
  <si>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</si>
  <si>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</si>
  <si>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</si>
  <si>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</si>
  <si>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</si>
  <si>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</si>
  <si>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</si>
  <si>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</si>
  <si>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</si>
  <si>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</si>
  <si>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</si>
  <si>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</si>
  <si>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</si>
  <si>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</si>
  <si>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</si>
  <si>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</si>
  <si>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</si>
  <si>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</si>
  <si>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</si>
  <si>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</si>
  <si>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</si>
  <si>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</si>
  <si>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</si>
  <si>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</si>
  <si>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</si>
  <si>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</si>
  <si>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</si>
  <si>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</si>
  <si>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</si>
  <si>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</si>
  <si>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</si>
  <si>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</si>
  <si>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</si>
  <si>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</si>
  <si>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</si>
  <si>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</si>
  <si>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</si>
  <si>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</si>
  <si>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</si>
  <si>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</si>
  <si>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</si>
  <si>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</si>
  <si>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</si>
  <si>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</si>
  <si>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</si>
  <si>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</si>
  <si>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</si>
  <si>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</si>
  <si>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</si>
  <si>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</si>
  <si>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</si>
  <si>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</si>
  <si>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</si>
  <si>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</si>
  <si>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</si>
  <si>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</si>
  <si>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</si>
  <si>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</si>
  <si>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</si>
  <si>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</si>
  <si>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</si>
  <si>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</si>
  <si>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</si>
  <si>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</si>
  <si>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</si>
  <si>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</si>
  <si>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</si>
  <si>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</si>
  <si>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</si>
  <si>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</si>
  <si>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</si>
  <si>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</si>
  <si>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</si>
  <si>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</si>
  <si>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</si>
  <si>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</si>
  <si>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</si>
  <si>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</si>
  <si>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</si>
  <si>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</si>
  <si>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</si>
  <si>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</si>
  <si>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</si>
  <si>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</si>
  <si>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</si>
  <si>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</si>
  <si>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</si>
  <si>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</si>
  <si>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</si>
  <si>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</si>
  <si>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</si>
  <si>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</si>
  <si>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</si>
  <si>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</si>
  <si>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</si>
  <si>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</si>
  <si>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</si>
  <si>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</si>
  <si>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</si>
  <si>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</si>
  <si>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</si>
  <si>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</si>
  <si>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</si>
  <si>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</si>
  <si>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</si>
  <si>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</si>
  <si>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</si>
  <si>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</si>
  <si>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</si>
  <si>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</si>
  <si>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</si>
  <si>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</si>
  <si>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</si>
  <si>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</si>
  <si>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</si>
  <si>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</si>
  <si>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</si>
  <si>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</si>
  <si>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</si>
  <si>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</si>
  <si>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</si>
  <si>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</si>
  <si>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</si>
  <si>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</si>
  <si>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</si>
  <si>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</si>
  <si>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</si>
  <si>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</si>
  <si>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</si>
  <si>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</si>
  <si>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</si>
  <si>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</si>
  <si>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</si>
  <si>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</si>
  <si>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</si>
  <si>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</si>
  <si>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</si>
  <si>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</si>
  <si>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</si>
  <si>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</si>
  <si>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</si>
  <si>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</si>
  <si>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</si>
  <si>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</si>
  <si>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</si>
  <si>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</si>
  <si>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</si>
  <si>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</si>
  <si>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</si>
  <si>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</si>
  <si>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</si>
  <si>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</si>
  <si>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</si>
  <si>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</si>
  <si>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</si>
  <si>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</si>
  <si>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</si>
  <si>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</si>
  <si>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</si>
  <si>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</si>
  <si>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</si>
  <si>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</si>
  <si>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</si>
  <si>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</si>
  <si>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</si>
  <si>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</si>
  <si>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</si>
  <si>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</si>
  <si>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</si>
  <si>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</si>
  <si>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</si>
  <si>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</si>
  <si>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</si>
  <si>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</si>
  <si>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</si>
  <si>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</si>
  <si>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</si>
  <si>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</si>
  <si>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</si>
  <si>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</si>
  <si>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</si>
  <si>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</si>
  <si>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</si>
  <si>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</si>
  <si>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</si>
  <si>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</si>
  <si>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</si>
  <si>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</si>
  <si>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</si>
  <si>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</si>
  <si>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</si>
  <si>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</si>
  <si>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</si>
  <si>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</si>
  <si>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</si>
  <si>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</si>
  <si>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</si>
  <si>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</si>
  <si>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</si>
  <si>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</si>
  <si>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</si>
  <si>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</si>
  <si>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</si>
  <si>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</si>
  <si>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</si>
  <si>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</si>
  <si>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</si>
  <si>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</si>
  <si>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</si>
  <si>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</si>
  <si>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</si>
  <si>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</si>
  <si>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</si>
  <si>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</si>
  <si>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</si>
  <si>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</si>
  <si>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</si>
  <si>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</si>
  <si>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</si>
  <si>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</si>
  <si>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</si>
  <si>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</si>
  <si>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</si>
  <si>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</si>
  <si>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</si>
  <si>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</si>
  <si>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</si>
  <si>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</si>
  <si>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</si>
  <si>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</si>
  <si>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</si>
  <si>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</si>
  <si>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</si>
  <si>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</si>
  <si>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</si>
  <si>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</si>
  <si>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</si>
  <si>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</si>
  <si>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</si>
  <si>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</si>
  <si>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</si>
  <si>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</si>
  <si>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</si>
  <si>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</si>
  <si>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</si>
  <si>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</si>
  <si>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</si>
  <si>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</si>
  <si>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</si>
  <si>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</si>
  <si>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</si>
  <si>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</si>
  <si>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</si>
  <si>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</si>
  <si>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</si>
  <si>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</si>
  <si>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</si>
  <si>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</si>
  <si>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</si>
  <si>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</si>
  <si>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</si>
  <si>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</si>
  <si>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</si>
  <si>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</si>
  <si>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</si>
  <si>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</si>
  <si>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</si>
  <si>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</si>
  <si>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</si>
  <si>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</si>
  <si>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</si>
  <si>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</si>
  <si>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</si>
  <si>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</si>
  <si>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</si>
  <si>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</si>
  <si>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</si>
  <si>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</si>
  <si>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</si>
  <si>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</si>
  <si>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</si>
  <si>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</si>
  <si>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</si>
  <si>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</si>
  <si>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</si>
  <si>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</si>
  <si>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</si>
  <si>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</si>
  <si>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</si>
  <si>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</si>
  <si>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</si>
  <si>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</si>
  <si>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</si>
  <si>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</si>
  <si>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</si>
  <si>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</si>
  <si>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</si>
  <si>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</si>
  <si>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</si>
  <si>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</si>
  <si>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</si>
  <si>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</si>
  <si>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</si>
  <si>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</si>
  <si>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</si>
  <si>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</si>
  <si>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</si>
  <si>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</si>
  <si>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</si>
  <si>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</si>
  <si>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</si>
  <si>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</si>
  <si>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</si>
  <si>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</si>
  <si>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</si>
  <si>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</si>
  <si>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</si>
  <si>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</si>
  <si>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</si>
  <si>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</si>
  <si>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</si>
  <si>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</si>
  <si>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</si>
  <si>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</si>
  <si>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</si>
  <si>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</si>
  <si>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</si>
  <si>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</si>
  <si>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</si>
  <si>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</si>
  <si>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</si>
  <si>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</si>
  <si>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</si>
  <si>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</si>
  <si>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</si>
  <si>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</si>
  <si>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</si>
  <si>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</si>
  <si>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</si>
  <si>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</si>
  <si>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</si>
  <si>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</si>
  <si>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</si>
  <si>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</si>
  <si>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</si>
  <si>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</si>
  <si>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</si>
  <si>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</si>
  <si>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</si>
  <si>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</si>
  <si>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</si>
  <si>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</si>
  <si>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</si>
  <si>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</si>
  <si>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</si>
  <si>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</si>
  <si>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</si>
  <si>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</si>
  <si>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</si>
  <si>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</si>
  <si>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</si>
  <si>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</si>
  <si>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</si>
  <si>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</si>
  <si>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</si>
  <si>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</si>
  <si>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</si>
  <si>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</si>
  <si>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</si>
  <si>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</si>
  <si>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</si>
  <si>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</si>
  <si>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</si>
  <si>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</si>
  <si>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</si>
  <si>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</si>
  <si>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</si>
  <si>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</si>
  <si>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</si>
  <si>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</si>
  <si>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</si>
  <si>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</si>
  <si>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</si>
  <si>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</si>
  <si>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</si>
  <si>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</si>
  <si>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</si>
  <si>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</si>
  <si>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</si>
  <si>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</si>
  <si>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</si>
  <si>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</si>
  <si>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</si>
  <si>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</si>
  <si>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</si>
  <si>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</si>
  <si>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</si>
  <si>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</si>
  <si>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</si>
  <si>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</si>
  <si>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</si>
  <si>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</si>
  <si>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</si>
  <si>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</si>
  <si>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</si>
  <si>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</si>
  <si>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</si>
  <si>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</si>
  <si>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</si>
  <si>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</si>
  <si>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</si>
  <si>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</si>
  <si>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</si>
  <si>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</si>
  <si>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</si>
  <si>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</si>
  <si>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</si>
  <si>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</si>
  <si>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</si>
  <si>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</si>
  <si>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</si>
  <si>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</si>
  <si>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</si>
  <si>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</si>
  <si>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</si>
  <si>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</si>
  <si>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</si>
  <si>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</si>
  <si>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</si>
  <si>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</si>
  <si>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</si>
  <si>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</si>
  <si>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</si>
  <si>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</si>
  <si>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</si>
  <si>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</si>
  <si>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</si>
  <si>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</si>
  <si>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</si>
  <si>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</si>
  <si>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</si>
  <si>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</si>
  <si>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</si>
  <si>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</si>
  <si>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</si>
  <si>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</si>
  <si>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</si>
  <si>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</si>
  <si>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</si>
  <si>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</si>
  <si>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</si>
  <si>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</si>
  <si>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</si>
  <si>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</si>
  <si>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</si>
  <si>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</si>
  <si>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</si>
  <si>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</si>
  <si>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</si>
  <si>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</si>
  <si>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</si>
  <si>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</si>
  <si>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</si>
  <si>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</si>
  <si>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</si>
  <si>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</si>
  <si>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</si>
  <si>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</si>
  <si>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</si>
  <si>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</si>
  <si>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</si>
  <si>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</si>
  <si>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</si>
  <si>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</si>
  <si>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</si>
  <si>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</si>
  <si>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</si>
  <si>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</si>
  <si>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</si>
  <si>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</si>
  <si>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</si>
  <si>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</si>
  <si>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</si>
  <si>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</si>
  <si>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</si>
  <si>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</si>
  <si>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</si>
  <si>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</si>
  <si>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</si>
  <si>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</si>
  <si>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</si>
  <si>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</si>
  <si>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</si>
  <si>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</si>
  <si>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</si>
  <si>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</si>
  <si>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</si>
  <si>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</si>
  <si>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</si>
  <si>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</si>
  <si>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</si>
  <si>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</si>
  <si>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</si>
  <si>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</si>
  <si>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</si>
  <si>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</si>
  <si>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</si>
  <si>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</si>
  <si>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</si>
  <si>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</si>
  <si>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</si>
  <si>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</si>
  <si>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</si>
  <si>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</si>
  <si>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</si>
  <si>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</si>
  <si>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</si>
  <si>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</si>
  <si>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</si>
  <si>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</si>
  <si>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</si>
  <si>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</si>
  <si>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</si>
  <si>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</si>
  <si>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</si>
  <si>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</si>
  <si>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</si>
  <si>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</si>
  <si>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</si>
  <si>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</si>
  <si>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</si>
  <si>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</si>
  <si>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</si>
  <si>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</si>
  <si>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</si>
  <si>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</si>
  <si>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</si>
  <si>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</si>
  <si>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</si>
  <si>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</si>
  <si>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</si>
  <si>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</si>
  <si>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</si>
  <si>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</si>
  <si>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</si>
  <si>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</si>
  <si>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</si>
  <si>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</si>
  <si>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</si>
  <si>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</si>
  <si>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</si>
  <si>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</si>
  <si>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</si>
  <si>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</si>
  <si>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</si>
  <si>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</si>
  <si>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</si>
  <si>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</si>
  <si>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</si>
  <si>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</si>
  <si>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</si>
  <si>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</si>
  <si>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</si>
  <si>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</si>
  <si>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</si>
  <si>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</si>
  <si>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</si>
  <si>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</si>
  <si>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</si>
  <si>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</si>
  <si>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</si>
  <si>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</si>
  <si>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</si>
  <si>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</si>
  <si>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</si>
  <si>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</si>
  <si>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</si>
  <si>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</si>
  <si>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</si>
  <si>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</si>
  <si>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</si>
  <si>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</si>
  <si>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</si>
  <si>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</si>
  <si>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</si>
  <si>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</si>
  <si>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</si>
  <si>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</si>
  <si>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</si>
  <si>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</si>
  <si>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</si>
  <si>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</si>
  <si>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</si>
  <si>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</si>
  <si>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</si>
  <si>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</si>
  <si>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</si>
  <si>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</si>
  <si>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</si>
  <si>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</si>
  <si>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</si>
  <si>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</si>
  <si>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</si>
  <si>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</si>
  <si>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</si>
  <si>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</si>
  <si>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</si>
  <si>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</si>
  <si>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</si>
  <si>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</si>
  <si>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</si>
  <si>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</si>
  <si>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</si>
  <si>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</si>
  <si>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</si>
  <si>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</si>
  <si>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</si>
  <si>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</si>
  <si>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</si>
  <si>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</si>
  <si>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</si>
  <si>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</si>
  <si>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</si>
  <si>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</si>
  <si>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</si>
  <si>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</si>
  <si>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</si>
  <si>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</si>
  <si>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</si>
  <si>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</si>
  <si>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</si>
  <si>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</si>
  <si>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</si>
  <si>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</si>
  <si>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</si>
  <si>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</si>
  <si>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</si>
  <si>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</si>
  <si>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</si>
  <si>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</si>
  <si>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</si>
  <si>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</si>
  <si>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</si>
  <si>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</si>
  <si>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</si>
  <si>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</si>
  <si>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</si>
  <si>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</si>
  <si>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</si>
  <si>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</si>
  <si>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</si>
  <si>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</si>
  <si>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</si>
  <si>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</si>
  <si>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</si>
  <si>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</si>
  <si>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</si>
  <si>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</si>
  <si>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</si>
  <si>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</si>
  <si>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</si>
  <si>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</si>
  <si>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</si>
  <si>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</si>
  <si>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</si>
  <si>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</si>
  <si>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</si>
  <si>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</si>
  <si>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</si>
  <si>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</si>
  <si>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</si>
  <si>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</si>
  <si>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</si>
  <si>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</si>
  <si>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</si>
  <si>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</si>
  <si>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</si>
  <si>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</si>
  <si>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</si>
  <si>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</si>
  <si>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</si>
  <si>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</si>
  <si>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</si>
  <si>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</si>
  <si>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</si>
  <si>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</si>
  <si>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</si>
  <si>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</si>
  <si>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</si>
  <si>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</si>
  <si>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</si>
  <si>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</si>
  <si>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</si>
  <si>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</si>
  <si>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</si>
  <si>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</si>
  <si>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</si>
  <si>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</si>
  <si>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</si>
  <si>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</si>
  <si>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</si>
  <si>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</si>
  <si>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</si>
  <si>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</si>
  <si>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</si>
  <si>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</si>
  <si>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</si>
  <si>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</si>
  <si>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</si>
  <si>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</si>
  <si>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</si>
  <si>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</si>
  <si>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</si>
  <si>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</si>
  <si>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</si>
  <si>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</si>
  <si>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</si>
  <si>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</si>
  <si>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</si>
  <si>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</si>
  <si>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</si>
  <si>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</si>
  <si>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</si>
  <si>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</si>
  <si>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</si>
  <si>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</si>
  <si>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</si>
  <si>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</si>
  <si>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</si>
  <si>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</si>
  <si>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</si>
  <si>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</si>
  <si>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</si>
  <si>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</si>
  <si>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</si>
  <si>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</si>
  <si>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</si>
  <si>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</si>
  <si>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</si>
  <si>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</si>
  <si>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</si>
  <si>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</si>
  <si>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</si>
  <si>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</si>
  <si>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</si>
  <si>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</si>
  <si>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</si>
  <si>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</si>
  <si>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</si>
  <si>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</si>
  <si>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</si>
  <si>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</si>
  <si>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</si>
  <si>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</si>
  <si>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</si>
  <si>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</si>
  <si>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</si>
  <si>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</si>
  <si>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</si>
  <si>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</si>
  <si>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</si>
  <si>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</si>
  <si>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</si>
  <si>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</si>
  <si>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</si>
  <si>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</si>
  <si>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</si>
  <si>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</si>
  <si>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</si>
  <si>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</si>
  <si>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</si>
  <si>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</si>
  <si>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</si>
  <si>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</si>
  <si>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</si>
  <si>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</si>
  <si>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</si>
  <si>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</si>
  <si>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</si>
  <si>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</si>
  <si>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</si>
  <si>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</si>
  <si>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</si>
  <si>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</si>
  <si>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</si>
  <si>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</si>
  <si>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</si>
  <si>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</si>
  <si>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</si>
  <si>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</si>
  <si>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</si>
  <si>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</si>
  <si>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</si>
  <si>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</si>
  <si>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</si>
  <si>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</si>
  <si>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</si>
  <si>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</si>
  <si>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</si>
  <si>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</si>
  <si>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</si>
  <si>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</si>
  <si>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</si>
  <si>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</si>
  <si>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</si>
  <si>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</si>
  <si>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</si>
  <si>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</si>
  <si>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</si>
  <si>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</si>
  <si>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</si>
  <si>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</si>
  <si>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</si>
  <si>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</si>
  <si>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</si>
  <si>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</si>
  <si>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</si>
  <si>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</si>
  <si>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</si>
  <si>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</si>
  <si>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</si>
  <si>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</si>
  <si>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</si>
  <si>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</si>
  <si>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</si>
  <si>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</si>
  <si>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</si>
  <si>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</si>
  <si>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</si>
  <si>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</si>
  <si>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</si>
  <si>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</si>
  <si>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</si>
  <si>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</si>
  <si>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</si>
  <si>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</si>
  <si>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</si>
  <si>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</si>
  <si>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</si>
  <si>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</si>
  <si>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</si>
  <si>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</si>
  <si>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</si>
  <si>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</si>
  <si>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</si>
  <si>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</si>
  <si>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</si>
  <si>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</si>
  <si>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</si>
  <si>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</si>
  <si>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</si>
  <si>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</si>
  <si>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</si>
  <si>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</si>
  <si>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</si>
  <si>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</si>
  <si>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</si>
  <si>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</si>
  <si>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</si>
  <si>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</si>
  <si>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</si>
  <si>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</si>
  <si>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</si>
  <si>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</si>
  <si>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</si>
  <si>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</si>
  <si>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</si>
  <si>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</si>
  <si>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</si>
  <si>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</si>
  <si>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</si>
  <si>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</si>
  <si>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</si>
  <si>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</si>
  <si>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</si>
  <si>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</si>
  <si>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</si>
  <si>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</si>
  <si>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</si>
  <si>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</si>
  <si>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</si>
  <si>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</si>
  <si>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</si>
  <si>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</si>
  <si>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</si>
  <si>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</si>
  <si>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</si>
  <si>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</si>
  <si>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</si>
  <si>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</si>
  <si>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</si>
  <si>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</si>
  <si>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</si>
  <si>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</si>
  <si>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</si>
  <si>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</si>
  <si>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</si>
  <si>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</si>
  <si>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</si>
  <si>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</si>
  <si>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</si>
  <si>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</si>
  <si>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</si>
  <si>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</si>
  <si>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</si>
  <si>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</si>
  <si>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</si>
  <si>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</si>
  <si>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</si>
  <si>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</si>
  <si>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</si>
  <si>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</si>
  <si>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</si>
  <si>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</si>
  <si>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</si>
  <si>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</si>
  <si>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</si>
  <si>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</si>
  <si>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</si>
  <si>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</si>
  <si>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</si>
  <si>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</si>
  <si>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</si>
  <si>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</si>
  <si>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</si>
  <si>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</si>
  <si>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</si>
  <si>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</si>
  <si>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</si>
  <si>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</si>
  <si>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</si>
  <si>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</si>
  <si>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</si>
  <si>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</si>
  <si>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</si>
  <si>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</si>
  <si>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</si>
  <si>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</si>
  <si>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</si>
  <si>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</si>
  <si>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</si>
  <si>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</si>
  <si>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</si>
  <si>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</si>
  <si>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</si>
  <si>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</si>
  <si>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</si>
  <si>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</si>
  <si>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</si>
  <si>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</si>
  <si>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</si>
  <si>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</si>
  <si>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</si>
  <si>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</si>
  <si>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</si>
  <si>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</si>
  <si>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</si>
  <si>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</si>
  <si>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</si>
  <si>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</si>
  <si>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</si>
  <si>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</si>
  <si>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</si>
  <si>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</si>
  <si>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</si>
  <si>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</si>
  <si>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</si>
  <si>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</si>
  <si>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</si>
  <si>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</si>
  <si>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</si>
  <si>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</si>
  <si>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</si>
  <si>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</si>
  <si>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</si>
  <si>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</si>
  <si>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</si>
  <si>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</si>
  <si>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</si>
  <si>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</si>
  <si>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</si>
  <si>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</si>
  <si>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</si>
  <si>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</si>
  <si>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</si>
  <si>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</si>
  <si>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</si>
  <si>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</si>
  <si>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</si>
  <si>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</si>
  <si>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</si>
  <si>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</si>
  <si>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</si>
  <si>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</si>
  <si>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</si>
  <si>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</si>
  <si>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</si>
  <si>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</si>
  <si>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</si>
  <si>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</si>
  <si>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</si>
  <si>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</si>
  <si>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</si>
  <si>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</si>
  <si>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</si>
  <si>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</si>
  <si>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</si>
  <si>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</si>
  <si>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</si>
  <si>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</si>
  <si>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</si>
  <si>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</si>
  <si>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</si>
  <si>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</si>
  <si>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</si>
  <si>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</si>
  <si>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</si>
  <si>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</si>
  <si>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</si>
  <si>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</si>
  <si>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</si>
  <si>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</si>
  <si>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</si>
  <si>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</si>
  <si>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</si>
  <si>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</si>
  <si>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</si>
  <si>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</si>
  <si>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</si>
  <si>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</si>
  <si>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</si>
  <si>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</si>
  <si>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</si>
  <si>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</si>
  <si>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</si>
  <si>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</si>
  <si>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</si>
  <si>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</si>
  <si>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</si>
  <si>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</si>
  <si>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</si>
  <si>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</si>
  <si>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</si>
  <si>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</si>
  <si>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</si>
  <si>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</si>
  <si>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</si>
  <si>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</si>
  <si>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</si>
  <si>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</si>
  <si>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</si>
  <si>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</si>
  <si>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</si>
  <si>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</si>
  <si>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</si>
  <si>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</si>
  <si>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</si>
  <si>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</si>
  <si>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</si>
  <si>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</si>
  <si>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</si>
  <si>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</si>
  <si>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</si>
  <si>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</si>
  <si>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</si>
  <si>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</si>
  <si>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</si>
  <si>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</si>
  <si>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</si>
  <si>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</si>
  <si>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</si>
  <si>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</si>
  <si>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</si>
  <si>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</si>
  <si>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</si>
  <si>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</si>
  <si>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</si>
  <si>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</si>
  <si>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</si>
  <si>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</si>
  <si>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</si>
  <si>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</si>
  <si>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</si>
  <si>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</si>
  <si>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</si>
  <si>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</si>
  <si>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</si>
  <si>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</si>
  <si>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</si>
  <si>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</si>
  <si>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</si>
  <si>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</si>
  <si>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</si>
  <si>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</si>
  <si>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</si>
  <si>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</si>
  <si>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</si>
  <si>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</si>
  <si>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</si>
  <si>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</si>
  <si>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</si>
  <si>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</si>
  <si>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</si>
  <si>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</si>
  <si>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</si>
  <si>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</si>
  <si>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</si>
  <si>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</si>
  <si>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</si>
  <si>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</si>
  <si>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</si>
  <si>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</si>
  <si>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</si>
  <si>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</si>
  <si>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</si>
  <si>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</si>
  <si>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</si>
  <si>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</si>
  <si>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</si>
  <si>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</si>
  <si>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</si>
  <si>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</si>
  <si>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</si>
  <si>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</si>
  <si>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</si>
  <si>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</si>
  <si>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</si>
  <si>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</si>
  <si>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</si>
  <si>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</si>
  <si>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</si>
  <si>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</si>
  <si>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</si>
  <si>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</si>
  <si>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</si>
  <si>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</si>
  <si>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</si>
  <si>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</si>
  <si>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</si>
  <si>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</si>
  <si>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</si>
  <si>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</si>
  <si>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</si>
  <si>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</si>
  <si>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</si>
  <si>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</si>
  <si>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</si>
  <si>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</si>
  <si>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</si>
  <si>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</si>
  <si>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</si>
  <si>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</si>
  <si>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</si>
  <si>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</si>
  <si>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</si>
  <si>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</si>
  <si>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</si>
  <si>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</si>
  <si>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</si>
  <si>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</si>
  <si>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</si>
  <si>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</si>
  <si>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</si>
  <si>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</si>
  <si>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</si>
  <si>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</si>
  <si>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</si>
  <si>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</si>
  <si>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</si>
  <si>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</si>
  <si>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</si>
  <si>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</si>
  <si>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</si>
  <si>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</si>
  <si>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</si>
  <si>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</si>
  <si>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</si>
  <si>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</si>
  <si>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</si>
  <si>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</si>
  <si>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</si>
  <si>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</si>
  <si>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</si>
  <si>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</si>
  <si>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</si>
  <si>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</si>
  <si>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</si>
  <si>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</si>
  <si>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</si>
  <si>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</si>
  <si>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</si>
  <si>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</si>
  <si>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</si>
  <si>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</si>
  <si>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</si>
  <si>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</si>
  <si>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</si>
  <si>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</si>
  <si>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</si>
  <si>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</si>
  <si>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</si>
  <si>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</si>
  <si>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</si>
  <si>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</si>
  <si>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</si>
  <si>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</si>
  <si>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</si>
  <si>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</si>
  <si>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</si>
  <si>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</si>
  <si>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</si>
  <si>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</si>
  <si>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</si>
  <si>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</si>
  <si>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</si>
  <si>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</si>
  <si>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</si>
  <si>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</si>
  <si>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</si>
  <si>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</si>
  <si>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</si>
  <si>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</si>
  <si>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</si>
  <si>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</si>
  <si>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</si>
  <si>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</si>
  <si>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</si>
  <si>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</si>
  <si>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</si>
  <si>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</si>
  <si>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</si>
  <si>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</si>
  <si>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</si>
  <si>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</si>
  <si>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</si>
  <si>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</si>
  <si>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</si>
  <si>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</si>
  <si>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</si>
  <si>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</si>
  <si>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</si>
  <si>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</si>
  <si>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</si>
  <si>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</si>
  <si>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</si>
  <si>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</si>
  <si>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</si>
  <si>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</si>
  <si>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</si>
  <si>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</si>
  <si>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</si>
  <si>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</si>
  <si>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</si>
  <si>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</si>
  <si>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</si>
  <si>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</si>
  <si>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</si>
  <si>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</si>
  <si>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</si>
  <si>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</si>
  <si>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</si>
  <si>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</si>
  <si>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</si>
  <si>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</si>
  <si>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</si>
  <si>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</si>
  <si>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</si>
  <si>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</si>
  <si>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</si>
  <si>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</si>
  <si>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</si>
  <si>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</si>
  <si>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</si>
  <si>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</si>
  <si>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</si>
  <si>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</si>
  <si>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</si>
  <si>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</si>
  <si>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</si>
  <si>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</si>
  <si>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</si>
  <si>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</si>
  <si>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</si>
  <si>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</si>
  <si>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</si>
  <si>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</si>
  <si>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</si>
  <si>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</si>
  <si>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</si>
  <si>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</si>
  <si>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</si>
  <si>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</si>
  <si>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</si>
  <si>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</si>
  <si>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</si>
  <si>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</si>
  <si>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</si>
  <si>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</si>
  <si>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</si>
  <si>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</si>
  <si>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</si>
  <si>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</si>
  <si>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</si>
  <si>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</si>
  <si>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</si>
  <si>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</si>
  <si>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</si>
  <si>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</si>
  <si>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</si>
  <si>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</si>
  <si>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</si>
  <si>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</si>
  <si>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</si>
  <si>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</si>
  <si>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</si>
  <si>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</si>
  <si>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</si>
  <si>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</si>
  <si>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</si>
  <si>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</si>
  <si>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</si>
  <si>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</si>
  <si>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</si>
  <si>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</si>
  <si>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</si>
  <si>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</si>
  <si>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</si>
  <si>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</si>
  <si>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</si>
  <si>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</si>
  <si>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</si>
  <si>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</si>
  <si>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</si>
  <si>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</si>
  <si>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</si>
  <si>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</si>
  <si>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</si>
  <si>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</si>
  <si>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</si>
  <si>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</si>
  <si>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</si>
  <si>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</si>
  <si>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</si>
  <si>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</si>
  <si>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</si>
  <si>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</si>
  <si>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</si>
  <si>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</si>
  <si>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</si>
  <si>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</si>
  <si>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</si>
  <si>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</si>
  <si>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</si>
  <si>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</si>
  <si>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</si>
  <si>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</si>
  <si>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</si>
  <si>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</si>
  <si>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</si>
  <si>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</si>
  <si>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</si>
  <si>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</si>
  <si>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</si>
  <si>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</si>
  <si>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</si>
  <si>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</si>
  <si>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</si>
  <si>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</si>
  <si>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</si>
  <si>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</si>
  <si>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</si>
  <si>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</si>
  <si>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</si>
  <si>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</si>
  <si>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</si>
  <si>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</si>
  <si>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</si>
  <si>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</si>
  <si>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</si>
  <si>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</si>
  <si>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</si>
  <si>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</si>
  <si>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</si>
  <si>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</si>
  <si>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</si>
  <si>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</si>
  <si>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</si>
  <si>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</si>
  <si>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</si>
  <si>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</si>
  <si>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</si>
  <si>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</si>
  <si>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</si>
  <si>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</si>
  <si>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</si>
  <si>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</si>
  <si>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</si>
  <si>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</si>
  <si>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</si>
  <si>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</si>
  <si>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</si>
  <si>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</si>
  <si>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</si>
  <si>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</si>
  <si>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</si>
  <si>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</si>
  <si>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</si>
  <si>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</si>
  <si>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</si>
  <si>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</si>
  <si>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</si>
  <si>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</si>
  <si>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</si>
  <si>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</si>
  <si>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</si>
  <si>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</si>
  <si>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</si>
  <si>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</si>
  <si>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</si>
  <si>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</si>
  <si>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</si>
  <si>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</si>
  <si>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</si>
  <si>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</si>
  <si>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</si>
  <si>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</si>
  <si>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</si>
  <si>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</si>
  <si>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</si>
  <si>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</si>
  <si>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</si>
  <si>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</si>
  <si>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</si>
  <si>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</si>
  <si>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</si>
  <si>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</si>
  <si>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</si>
  <si>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</si>
  <si>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</si>
  <si>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</si>
  <si>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</si>
  <si>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</si>
  <si>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</si>
  <si>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</si>
  <si>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</si>
  <si>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</si>
  <si>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</si>
  <si>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</si>
  <si>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</si>
  <si>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</si>
  <si>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</si>
  <si>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</si>
  <si>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</si>
  <si>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</si>
  <si>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</si>
  <si>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</si>
  <si>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</si>
  <si>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</si>
  <si>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</si>
  <si>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</si>
  <si>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</si>
  <si>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</si>
  <si>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</si>
  <si>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</si>
  <si>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</si>
  <si>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</si>
  <si>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</si>
  <si>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</si>
  <si>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</si>
  <si>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</si>
  <si>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</si>
  <si>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</si>
  <si>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</si>
  <si>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</si>
  <si>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</si>
  <si>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</si>
  <si>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</si>
  <si>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</si>
  <si>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</si>
  <si>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</si>
  <si>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</si>
  <si>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</si>
  <si>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</si>
  <si>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</si>
  <si>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</si>
  <si>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</si>
  <si>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</si>
  <si>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</si>
  <si>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</si>
  <si>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</si>
  <si>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</si>
  <si>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</si>
  <si>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</si>
  <si>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</si>
  <si>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</si>
  <si>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</si>
  <si>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</si>
  <si>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</si>
  <si>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</si>
  <si>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</si>
  <si>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</si>
  <si>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</si>
  <si>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</si>
  <si>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</si>
  <si>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</si>
  <si>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</si>
  <si>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</si>
  <si>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</si>
  <si>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</si>
  <si>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</si>
  <si>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</si>
  <si>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</si>
  <si>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</si>
  <si>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</si>
  <si>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</si>
  <si>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</si>
  <si>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</si>
  <si>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</si>
  <si>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</si>
  <si>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</si>
  <si>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</si>
  <si>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</si>
  <si>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</si>
  <si>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</si>
  <si>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</si>
  <si>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</si>
  <si>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</si>
  <si>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</si>
  <si>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</si>
  <si>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</si>
  <si>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</si>
  <si>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</si>
  <si>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</si>
  <si>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</si>
  <si>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</si>
  <si>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</si>
  <si>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</si>
  <si>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</si>
  <si>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</si>
  <si>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</si>
  <si>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</si>
  <si>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</si>
  <si>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</si>
  <si>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</si>
  <si>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</si>
  <si>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</si>
  <si>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</si>
  <si>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</si>
  <si>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</si>
  <si>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</si>
  <si>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</si>
  <si>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</si>
  <si>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</si>
  <si>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</si>
  <si>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</si>
  <si>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</si>
  <si>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</si>
  <si>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</si>
  <si>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</si>
  <si>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</si>
  <si>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</si>
  <si>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</si>
  <si>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</si>
  <si>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</si>
  <si>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</si>
  <si>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</si>
  <si>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</si>
  <si>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</si>
  <si>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</si>
  <si>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</si>
  <si>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</si>
  <si>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</si>
  <si>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</si>
  <si>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</si>
  <si>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</si>
  <si>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</si>
  <si>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</si>
  <si>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</si>
  <si>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</si>
  <si>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</si>
  <si>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</si>
  <si>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</si>
  <si>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</si>
  <si>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</si>
  <si>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</si>
  <si>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</si>
  <si>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</si>
  <si>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</si>
  <si>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</si>
  <si>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</si>
  <si>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</si>
  <si>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</si>
  <si>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</si>
  <si>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</si>
  <si>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</si>
  <si>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</si>
  <si>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</si>
  <si>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</si>
  <si>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</si>
  <si>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</si>
  <si>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</si>
  <si>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</si>
  <si>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</si>
  <si>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</si>
  <si>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</si>
  <si>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</si>
  <si>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</si>
  <si>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</si>
  <si>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</si>
  <si>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</si>
  <si>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</si>
  <si>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</si>
  <si>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</si>
  <si>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</si>
  <si>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</si>
  <si>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</si>
  <si>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</si>
  <si>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</si>
  <si>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</si>
  <si>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</si>
  <si>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</si>
  <si>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</si>
  <si>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</si>
  <si>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</si>
  <si>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</si>
  <si>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</si>
  <si>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</si>
  <si>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</si>
  <si>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</si>
  <si>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</si>
  <si>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</si>
  <si>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</si>
  <si>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</si>
  <si>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</si>
  <si>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</si>
  <si>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</si>
  <si>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</si>
  <si>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</si>
  <si>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</si>
  <si>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</si>
  <si>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</si>
  <si>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</si>
  <si>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</si>
  <si>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</si>
  <si>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</si>
  <si>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</si>
  <si>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</si>
  <si>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</si>
  <si>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</si>
  <si>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</si>
  <si>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</si>
  <si>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</si>
  <si>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</si>
  <si>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</si>
  <si>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</si>
  <si>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</si>
  <si>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</si>
  <si>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</si>
  <si>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</si>
  <si>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</si>
  <si>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</si>
  <si>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</si>
  <si>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</si>
  <si>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</si>
  <si>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</si>
  <si>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</si>
  <si>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</si>
  <si>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</si>
  <si>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</si>
  <si>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</si>
  <si>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</si>
  <si>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</si>
  <si>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</si>
  <si>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</si>
  <si>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</si>
  <si>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</si>
  <si>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</si>
  <si>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</si>
  <si>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</si>
  <si>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</si>
  <si>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</si>
  <si>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</si>
  <si>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</si>
  <si>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</si>
  <si>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</si>
  <si>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</si>
  <si>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</si>
  <si>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</si>
  <si>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</si>
  <si>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</si>
  <si>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</si>
  <si>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</si>
  <si>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</si>
  <si>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</si>
  <si>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</si>
  <si>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</si>
  <si>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</si>
  <si>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</si>
  <si>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</si>
  <si>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</si>
  <si>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</si>
  <si>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</si>
  <si>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</si>
  <si>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</si>
  <si>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</si>
  <si>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</si>
  <si>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</si>
  <si>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</si>
  <si>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</si>
  <si>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</si>
  <si>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</si>
  <si>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</si>
  <si>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</si>
  <si>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</si>
  <si>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</si>
  <si>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</si>
  <si>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</si>
  <si>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</si>
  <si>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</si>
  <si>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</si>
  <si>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</si>
  <si>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</si>
  <si>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</si>
  <si>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</si>
  <si>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</si>
  <si>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</si>
  <si>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</si>
  <si>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</si>
  <si>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</si>
  <si>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</si>
  <si>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</si>
  <si>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</si>
  <si>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</si>
  <si>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</si>
  <si>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</si>
  <si>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</si>
  <si>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</si>
  <si>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</si>
  <si>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</si>
  <si>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</si>
  <si>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</si>
  <si>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</si>
  <si>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</si>
  <si>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</si>
  <si>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</si>
  <si>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</si>
  <si>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</si>
  <si>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</si>
  <si>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</si>
  <si>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</si>
  <si>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</si>
  <si>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</si>
  <si>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</si>
  <si>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</si>
  <si>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</si>
  <si>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</si>
  <si>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</si>
  <si>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</si>
  <si>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</si>
  <si>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</si>
  <si>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</si>
  <si>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</si>
  <si>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</si>
  <si>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</si>
  <si>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</si>
  <si>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</si>
  <si>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</si>
  <si>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</si>
  <si>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</si>
  <si>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</si>
  <si>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</si>
  <si>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</si>
  <si>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</si>
  <si>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</si>
  <si>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</si>
  <si>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</si>
  <si>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</si>
  <si>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</si>
  <si>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</si>
  <si>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</si>
  <si>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</si>
  <si>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</si>
  <si>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</si>
  <si>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</si>
  <si>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</si>
  <si>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</si>
  <si>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</si>
  <si>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</si>
  <si>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</si>
  <si>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</si>
  <si>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</si>
  <si>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</si>
  <si>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</si>
  <si>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</si>
  <si>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</si>
  <si>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</si>
  <si>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</si>
  <si>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</si>
  <si>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</si>
  <si>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</si>
  <si>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</si>
  <si>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</si>
  <si>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</si>
  <si>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</si>
  <si>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</si>
  <si>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</si>
  <si>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</si>
  <si>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</si>
  <si>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</si>
  <si>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</si>
  <si>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</si>
  <si>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</si>
  <si>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</si>
  <si>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</si>
  <si>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</si>
  <si>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</si>
  <si>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</si>
  <si>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</si>
  <si>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</si>
  <si>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</si>
  <si>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</si>
  <si>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</si>
  <si>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</si>
  <si>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</si>
  <si>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</si>
  <si>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</si>
  <si>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</si>
  <si>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</si>
  <si>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</si>
  <si>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</si>
  <si>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</si>
  <si>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</si>
  <si>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</si>
  <si>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</si>
  <si>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</si>
  <si>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</si>
  <si>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</si>
  <si>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</si>
  <si>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</si>
  <si>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</si>
  <si>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</si>
  <si>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</si>
  <si>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</si>
  <si>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</si>
  <si>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</si>
  <si>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</si>
  <si>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</si>
  <si>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</si>
  <si>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</si>
  <si>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</si>
  <si>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</si>
  <si>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</si>
  <si>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</si>
  <si>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</si>
  <si>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</si>
  <si>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</si>
  <si>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</si>
  <si>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</si>
  <si>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</si>
  <si>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</si>
  <si>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</si>
  <si>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</si>
  <si>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</si>
  <si>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</si>
  <si>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</si>
  <si>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</si>
  <si>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</si>
  <si>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</si>
  <si>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</si>
  <si>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</si>
  <si>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</si>
  <si>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</si>
  <si>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</si>
  <si>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</si>
  <si>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</si>
  <si>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</si>
  <si>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</si>
  <si>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</si>
  <si>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</si>
  <si>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</si>
  <si>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</si>
  <si>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</si>
  <si>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</si>
  <si>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</si>
  <si>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</si>
  <si>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</si>
  <si>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</si>
  <si>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</si>
  <si>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</si>
  <si>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</si>
  <si>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</si>
  <si>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</si>
  <si>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</si>
  <si>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</si>
  <si>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</si>
  <si>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</si>
  <si>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</si>
  <si>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</si>
  <si>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</si>
  <si>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</si>
  <si>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</si>
  <si>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</si>
  <si>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</si>
  <si>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</si>
  <si>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</si>
  <si>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</si>
  <si>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</si>
  <si>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</si>
  <si>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</si>
  <si>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</si>
  <si>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</si>
  <si>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</si>
  <si>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</si>
  <si>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</si>
  <si>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</si>
  <si>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</si>
  <si>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</si>
  <si>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</si>
  <si>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</si>
  <si>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</si>
  <si>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</si>
  <si>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</si>
  <si>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</si>
  <si>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</si>
  <si>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</si>
  <si>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</si>
  <si>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</si>
  <si>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</si>
  <si>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</si>
  <si>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</si>
  <si>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</si>
  <si>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</si>
  <si>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</si>
  <si>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</si>
  <si>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</si>
  <si>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</si>
  <si>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</si>
  <si>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</si>
  <si>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</si>
  <si>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</si>
  <si>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</si>
  <si>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</si>
  <si>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</si>
  <si>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</si>
  <si>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</si>
  <si>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</si>
  <si>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</si>
  <si>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</si>
  <si>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</si>
  <si>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</si>
  <si>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</si>
  <si>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</si>
  <si>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</si>
  <si>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</si>
  <si>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</si>
  <si>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</si>
  <si>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</si>
  <si>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</si>
  <si>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</si>
  <si>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</si>
  <si>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</si>
  <si>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</si>
  <si>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</si>
  <si>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</si>
  <si>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</si>
  <si>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</si>
  <si>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</si>
  <si>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</si>
  <si>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</si>
  <si>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</si>
  <si>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</si>
  <si>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</si>
  <si>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</si>
  <si>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</si>
  <si>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</si>
  <si>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</si>
  <si>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</si>
  <si>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</si>
  <si>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</si>
  <si>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</si>
  <si>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</si>
  <si>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</si>
  <si>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</si>
  <si>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</si>
  <si>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</si>
  <si>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</si>
  <si>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</si>
  <si>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</si>
  <si>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</si>
  <si>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</si>
  <si>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</si>
  <si>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</si>
  <si>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</si>
  <si>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</si>
  <si>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</si>
  <si>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</si>
  <si>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</si>
  <si>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</si>
  <si>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</si>
  <si>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</si>
  <si>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</si>
  <si>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</si>
  <si>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</si>
  <si>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</si>
  <si>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</si>
  <si>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</si>
  <si>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</si>
  <si>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</si>
  <si>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</si>
  <si>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</si>
  <si>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</si>
  <si>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</si>
  <si>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</si>
  <si>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</si>
  <si>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</si>
  <si>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</si>
  <si>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</si>
  <si>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</si>
  <si>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</si>
  <si>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</si>
  <si>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</si>
  <si>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</si>
  <si>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</si>
  <si>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</si>
  <si>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</si>
  <si>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</si>
  <si>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</si>
  <si>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</si>
  <si>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</si>
  <si>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</si>
  <si>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</si>
  <si>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</si>
  <si>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</si>
  <si>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</si>
  <si>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</si>
  <si>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</si>
  <si>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</si>
  <si>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</si>
  <si>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</si>
  <si>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</si>
  <si>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</si>
  <si>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</si>
  <si>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</si>
  <si>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</si>
  <si>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</si>
  <si>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</si>
  <si>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</si>
  <si>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</si>
  <si>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</si>
  <si>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</si>
  <si>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</si>
  <si>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</si>
  <si>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</si>
  <si>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</si>
  <si>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</si>
  <si>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</si>
  <si>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</si>
  <si>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</si>
  <si>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</si>
  <si>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</si>
  <si>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</si>
  <si>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</si>
  <si>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</si>
  <si>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</si>
  <si>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</si>
  <si>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</si>
  <si>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</si>
  <si>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</si>
  <si>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</si>
  <si>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</si>
  <si>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</si>
  <si>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</si>
  <si>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</si>
  <si>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</si>
  <si>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</si>
  <si>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</si>
  <si>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</si>
  <si>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</si>
  <si>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</si>
  <si>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</si>
  <si>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</si>
  <si>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</si>
  <si>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</si>
  <si>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</si>
  <si>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</si>
  <si>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</si>
  <si>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</si>
  <si>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</si>
  <si>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</si>
  <si>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</si>
  <si>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</si>
  <si>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</si>
  <si>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</si>
  <si>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</si>
  <si>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</si>
  <si>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</si>
  <si>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</si>
  <si>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</si>
  <si>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</si>
  <si>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</si>
  <si>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</si>
  <si>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</si>
  <si>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</si>
  <si>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</si>
  <si>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</si>
  <si>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</si>
  <si>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</si>
  <si>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</si>
  <si>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</si>
  <si>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</si>
  <si>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</si>
  <si>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</si>
  <si>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</si>
  <si>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</si>
  <si>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</si>
  <si>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</si>
  <si>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</si>
  <si>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</si>
  <si>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</si>
  <si>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</si>
  <si>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</si>
  <si>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</si>
  <si>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</si>
  <si>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</si>
  <si>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</si>
  <si>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</si>
  <si>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</si>
  <si>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</si>
  <si>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</si>
  <si>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</si>
  <si>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</si>
  <si>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</si>
  <si>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</si>
  <si>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</si>
  <si>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</si>
  <si>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</si>
  <si>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</si>
  <si>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</si>
  <si>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</si>
  <si>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</si>
  <si>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</si>
  <si>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</si>
  <si>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</si>
  <si>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</si>
  <si>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</si>
  <si>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</si>
  <si>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</si>
  <si>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</si>
  <si>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</si>
  <si>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</si>
  <si>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</si>
  <si>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</si>
  <si>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</si>
  <si>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</si>
  <si>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</si>
  <si>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</si>
  <si>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</si>
  <si>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</si>
  <si>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</si>
  <si>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</si>
  <si>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</si>
  <si>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</si>
  <si>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</si>
  <si>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</si>
  <si>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</si>
  <si>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</si>
  <si>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</si>
  <si>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</si>
  <si>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</si>
  <si>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</si>
  <si>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</si>
  <si>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</si>
  <si>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</si>
  <si>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</si>
  <si>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</si>
  <si>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</si>
  <si>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</si>
  <si>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</si>
  <si>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</si>
  <si>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</si>
  <si>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</si>
  <si>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</si>
  <si>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</si>
  <si>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</si>
  <si>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</si>
  <si>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</si>
  <si>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</si>
  <si>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</si>
  <si>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</si>
  <si>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</si>
  <si>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</si>
  <si>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</si>
  <si>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</si>
  <si>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</si>
  <si>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</si>
  <si>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</si>
  <si>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</si>
  <si>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</si>
  <si>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</si>
  <si>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</si>
  <si>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</si>
  <si>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</si>
  <si>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</si>
  <si>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</si>
  <si>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</si>
  <si>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</si>
  <si>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</si>
  <si>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</si>
  <si>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</si>
  <si>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</si>
  <si>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</si>
  <si>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</si>
  <si>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</si>
  <si>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</si>
  <si>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</si>
  <si>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</si>
  <si>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</si>
  <si>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</si>
  <si>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</si>
  <si>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</si>
  <si>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</si>
  <si>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</si>
  <si>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</si>
  <si>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</si>
  <si>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</si>
  <si>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</si>
  <si>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</si>
  <si>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</si>
  <si>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</si>
  <si>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</si>
  <si>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</si>
  <si>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</si>
  <si>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</si>
  <si>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</si>
  <si>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</si>
  <si>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</si>
  <si>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</si>
  <si>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</si>
  <si>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</si>
  <si>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</si>
  <si>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</si>
  <si>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</si>
  <si>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</si>
  <si>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</si>
  <si>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</si>
  <si>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</si>
  <si>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</si>
  <si>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</si>
  <si>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</si>
  <si>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</si>
  <si>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</si>
  <si>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</si>
  <si>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</si>
  <si>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</si>
  <si>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</si>
  <si>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</si>
  <si>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</si>
  <si>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</si>
  <si>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</si>
  <si>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</si>
  <si>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</si>
  <si>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</si>
  <si>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</si>
  <si>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</si>
  <si>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</si>
  <si>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</si>
  <si>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</si>
  <si>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</si>
  <si>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</si>
  <si>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</si>
  <si>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</si>
  <si>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</si>
  <si>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</si>
  <si>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</si>
  <si>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</si>
  <si>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</si>
  <si>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</si>
  <si>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</si>
  <si>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</si>
  <si>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</si>
  <si>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</si>
  <si>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</si>
  <si>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</si>
  <si>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</si>
  <si>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</si>
  <si>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</si>
  <si>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</si>
  <si>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</si>
  <si>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</si>
  <si>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</si>
  <si>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</si>
  <si>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</si>
  <si>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</si>
  <si>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</si>
  <si>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</si>
  <si>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</si>
  <si>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</si>
  <si>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</si>
  <si>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</si>
  <si>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</si>
  <si>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</si>
  <si>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</si>
  <si>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</si>
  <si>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</si>
  <si>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</si>
  <si>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</si>
  <si>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</si>
  <si>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</si>
  <si>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</si>
  <si>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</si>
  <si>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</si>
  <si>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</si>
  <si>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</si>
  <si>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</si>
  <si>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</si>
  <si>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</si>
  <si>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</si>
  <si>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</si>
  <si>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</si>
  <si>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</si>
  <si>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</si>
  <si>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</si>
  <si>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</si>
  <si>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</si>
  <si>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</si>
  <si>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</si>
  <si>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</si>
  <si>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</si>
  <si>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</si>
  <si>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</si>
  <si>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</si>
  <si>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</si>
  <si>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</si>
  <si>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</si>
  <si>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</si>
  <si>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</si>
  <si>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</si>
  <si>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</si>
  <si>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</si>
  <si>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</si>
  <si>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</si>
  <si>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</si>
  <si>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</si>
  <si>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</si>
  <si>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</si>
  <si>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</si>
  <si>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</si>
  <si>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</si>
  <si>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</si>
  <si>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</si>
  <si>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</si>
  <si>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</si>
  <si>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</si>
  <si>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</si>
  <si>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</si>
  <si>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</si>
  <si>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</si>
  <si>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</si>
  <si>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</si>
  <si>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</si>
  <si>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</si>
  <si>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</si>
  <si>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</si>
  <si>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</si>
  <si>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</si>
  <si>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</si>
  <si>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</si>
  <si>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</si>
  <si>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</si>
  <si>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</si>
  <si>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</si>
  <si>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</si>
  <si>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</si>
  <si>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</si>
  <si>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</si>
  <si>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</si>
  <si>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</si>
  <si>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</si>
  <si>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</si>
  <si>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</si>
  <si>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</si>
  <si>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</si>
  <si>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</si>
  <si>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</si>
  <si>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</si>
  <si>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</si>
  <si>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</si>
  <si>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</si>
  <si>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</si>
  <si>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</si>
  <si>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</si>
  <si>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</si>
  <si>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</si>
  <si>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</si>
  <si>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</si>
  <si>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</si>
  <si>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</si>
  <si>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</si>
  <si>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</si>
  <si>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</si>
  <si>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</si>
  <si>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</si>
  <si>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</si>
  <si>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</si>
  <si>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</si>
  <si>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</si>
  <si>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</si>
  <si>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</si>
  <si>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</si>
  <si>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</si>
  <si>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</si>
  <si>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</si>
  <si>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</si>
  <si>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</si>
  <si>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</si>
  <si>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</si>
  <si>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</si>
  <si>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</si>
  <si>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</si>
  <si>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</si>
  <si>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</si>
  <si>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</si>
  <si>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</si>
  <si>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</si>
  <si>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</si>
  <si>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</si>
  <si>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</si>
  <si>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</si>
  <si>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</si>
  <si>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</si>
  <si>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</si>
  <si>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</si>
  <si>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</si>
  <si>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</si>
  <si>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</si>
  <si>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</si>
  <si>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</si>
  <si>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</si>
  <si>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</si>
  <si>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</si>
  <si>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</si>
  <si>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</si>
  <si>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</si>
  <si>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</si>
  <si>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</si>
  <si>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</si>
  <si>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</si>
  <si>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</si>
  <si>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</si>
  <si>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</si>
  <si>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</si>
  <si>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</si>
  <si>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</si>
  <si>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</si>
  <si>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</si>
  <si>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</si>
  <si>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</si>
  <si>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</si>
  <si>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</si>
  <si>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</si>
  <si>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</si>
  <si>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</si>
  <si>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</si>
  <si>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</si>
  <si>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</si>
  <si>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</si>
  <si>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</si>
  <si>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</si>
  <si>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</si>
  <si>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</si>
  <si>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</si>
  <si>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</si>
  <si>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</si>
  <si>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</si>
  <si>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</si>
  <si>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</si>
  <si>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</si>
  <si>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</si>
  <si>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</si>
  <si>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</si>
  <si>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</si>
  <si>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</si>
  <si>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</si>
  <si>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</si>
  <si>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</si>
  <si>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</si>
  <si>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</si>
  <si>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</si>
  <si>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</si>
  <si>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</si>
  <si>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</si>
  <si>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</si>
  <si>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</si>
  <si>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</si>
  <si>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</si>
  <si>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</si>
  <si>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</si>
  <si>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</si>
  <si>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</si>
  <si>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</si>
  <si>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</si>
  <si>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</si>
  <si>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</si>
  <si>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</si>
  <si>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</si>
  <si>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</si>
  <si>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</si>
  <si>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</si>
  <si>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</si>
  <si>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</si>
  <si>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</si>
  <si>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</si>
  <si>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</si>
  <si>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</si>
  <si>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</si>
  <si>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</si>
  <si>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</si>
  <si>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</si>
  <si>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</si>
  <si>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</si>
  <si>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</si>
  <si>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</si>
  <si>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</si>
  <si>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</si>
  <si>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</si>
  <si>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</si>
  <si>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</si>
  <si>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</si>
  <si>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</si>
  <si>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</si>
  <si>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</si>
  <si>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</si>
  <si>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</si>
  <si>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</si>
  <si>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</si>
  <si>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</si>
  <si>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</si>
  <si>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</si>
  <si>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</si>
  <si>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</si>
  <si>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</si>
  <si>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</si>
  <si>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</si>
  <si>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</si>
  <si>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</si>
  <si>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</si>
  <si>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</si>
  <si>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</si>
  <si>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</si>
  <si>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</si>
  <si>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</si>
  <si>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</si>
  <si>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</si>
  <si>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</si>
  <si>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</si>
  <si>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</si>
  <si>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</si>
  <si>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</si>
  <si>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</si>
  <si>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</si>
  <si>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</si>
  <si>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</si>
  <si>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</si>
  <si>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</si>
  <si>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</si>
  <si>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</si>
  <si>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</si>
  <si>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</si>
  <si>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</si>
  <si>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</si>
  <si>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</si>
  <si>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</si>
  <si>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</si>
  <si>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</si>
  <si>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</si>
  <si>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</si>
  <si>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</si>
  <si>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</si>
  <si>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</si>
  <si>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</si>
  <si>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</si>
  <si>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</si>
  <si>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</si>
  <si>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</si>
  <si>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</si>
  <si>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</si>
  <si>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</si>
  <si>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</si>
  <si>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</si>
  <si>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</si>
  <si>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</si>
  <si>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</si>
  <si>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</si>
  <si>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</si>
  <si>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</si>
  <si>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</si>
  <si>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</si>
  <si>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</si>
  <si>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</si>
  <si>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</si>
  <si>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</si>
  <si>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</si>
  <si>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</si>
  <si>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</si>
  <si>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</si>
  <si>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</si>
  <si>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</si>
  <si>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</si>
  <si>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</si>
  <si>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</si>
  <si>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</si>
  <si>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</si>
  <si>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</si>
  <si>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</si>
  <si>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</si>
  <si>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</si>
  <si>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</si>
  <si>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</si>
  <si>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</si>
  <si>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</si>
  <si>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</si>
  <si>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</si>
  <si>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</si>
  <si>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</si>
  <si>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</si>
  <si>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</si>
  <si>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</si>
  <si>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</si>
  <si>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</si>
  <si>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</si>
  <si>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</si>
  <si>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</si>
  <si>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</si>
  <si>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</si>
  <si>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</si>
  <si>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</si>
  <si>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</si>
  <si>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</si>
  <si>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</si>
  <si>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</si>
  <si>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</si>
  <si>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</si>
  <si>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</si>
  <si>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</si>
  <si>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</si>
  <si>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</si>
  <si>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</si>
  <si>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</si>
  <si>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</si>
  <si>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</si>
  <si>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</si>
  <si>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</si>
  <si>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</si>
  <si>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</si>
  <si>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</si>
  <si>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</si>
  <si>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</si>
  <si>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</si>
  <si>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</si>
  <si>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</si>
  <si>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</si>
  <si>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</si>
  <si>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</si>
  <si>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</si>
  <si>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</si>
  <si>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</si>
  <si>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</si>
  <si>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</si>
  <si>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</si>
  <si>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</si>
  <si>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</si>
  <si>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</si>
  <si>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</si>
  <si>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</si>
  <si>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</si>
  <si>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</si>
  <si>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</si>
  <si>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</si>
  <si>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</si>
  <si>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</si>
  <si>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</si>
  <si>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</si>
  <si>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</si>
  <si>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</si>
  <si>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</si>
  <si>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</si>
  <si>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</si>
  <si>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</si>
  <si>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</si>
  <si>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</si>
  <si>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</si>
  <si>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</si>
  <si>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</si>
  <si>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</si>
  <si>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</si>
  <si>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</si>
  <si>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</si>
  <si>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</si>
  <si>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</si>
  <si>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</si>
  <si>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</si>
  <si>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</si>
  <si>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</si>
  <si>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</si>
  <si>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</si>
  <si>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</si>
  <si>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</si>
  <si>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</si>
  <si>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</si>
  <si>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</si>
  <si>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</si>
  <si>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</si>
  <si>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</si>
  <si>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</si>
  <si>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</si>
  <si>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</si>
  <si>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</si>
  <si>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</si>
  <si>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</si>
  <si>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</si>
  <si>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</si>
  <si>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</si>
  <si>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</si>
  <si>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</si>
  <si>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</si>
  <si>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</si>
  <si>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</si>
  <si>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</si>
  <si>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</si>
  <si>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</si>
  <si>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</si>
  <si>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</si>
  <si>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</si>
  <si>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</si>
  <si>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</si>
  <si>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</si>
  <si>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</si>
  <si>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</si>
  <si>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</si>
  <si>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</si>
  <si>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</si>
  <si>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</si>
  <si>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</si>
  <si>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</si>
  <si>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</si>
  <si>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</si>
  <si>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</si>
  <si>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</si>
  <si>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</si>
  <si>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</si>
  <si>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</si>
  <si>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</si>
  <si>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</si>
  <si>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</si>
  <si>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</si>
  <si>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</si>
  <si>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</si>
  <si>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</si>
  <si>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</si>
  <si>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</si>
  <si>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</si>
  <si>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</si>
  <si>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</si>
  <si>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</si>
  <si>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</si>
  <si>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</si>
  <si>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</si>
  <si>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</si>
  <si>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</si>
  <si>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</si>
  <si>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</si>
  <si>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</si>
  <si>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</si>
  <si>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</si>
  <si>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</si>
  <si>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</si>
  <si>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</si>
  <si>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</si>
  <si>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</si>
  <si>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</si>
  <si>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</si>
  <si>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</si>
  <si>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</si>
  <si>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</si>
  <si>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</si>
  <si>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</si>
  <si>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</si>
  <si>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</si>
  <si>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</si>
  <si>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</si>
  <si>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</si>
  <si>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</si>
  <si>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</si>
  <si>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</si>
  <si>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</si>
  <si>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</si>
  <si>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</si>
  <si>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</si>
  <si>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</si>
  <si>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</si>
  <si>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</si>
  <si>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</si>
  <si>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</si>
  <si>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</si>
  <si>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</si>
  <si>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</si>
  <si>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</si>
  <si>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</si>
  <si>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</si>
  <si>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</si>
  <si>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</si>
  <si>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</si>
  <si>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</si>
  <si>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</si>
  <si>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</si>
  <si>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</si>
  <si>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</si>
  <si>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</si>
  <si>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</si>
  <si>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</si>
  <si>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</si>
  <si>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</si>
  <si>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</si>
  <si>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</si>
  <si>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</si>
  <si>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</si>
  <si>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</si>
  <si>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</si>
  <si>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</si>
  <si>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</si>
  <si>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</si>
  <si>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</si>
  <si>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</si>
  <si>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</si>
  <si>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</si>
  <si>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</si>
  <si>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</si>
  <si>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</si>
  <si>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</si>
  <si>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</si>
  <si>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</si>
  <si>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</si>
  <si>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</si>
  <si>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</si>
  <si>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</si>
  <si>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</si>
  <si>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</si>
  <si>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</si>
  <si>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</si>
  <si>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</si>
  <si>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</si>
  <si>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</si>
  <si>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</si>
  <si>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</si>
  <si>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</si>
  <si>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</si>
  <si>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</si>
  <si>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</si>
  <si>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</si>
  <si>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</si>
  <si>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</si>
  <si>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</si>
  <si>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</si>
  <si>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</si>
  <si>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</si>
  <si>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</si>
  <si>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</si>
  <si>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</si>
  <si>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</si>
  <si>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</si>
  <si>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</si>
  <si>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</si>
  <si>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</si>
  <si>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</si>
  <si>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</si>
  <si>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</si>
  <si>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</si>
  <si>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</si>
  <si>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</si>
  <si>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</si>
  <si>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</si>
  <si>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</si>
  <si>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</si>
  <si>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</si>
  <si>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</si>
  <si>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</si>
  <si>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</si>
  <si>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</si>
  <si>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</si>
  <si>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</si>
  <si>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</si>
  <si>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</si>
  <si>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</si>
  <si>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</si>
  <si>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</si>
  <si>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</si>
  <si>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</si>
  <si>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</si>
  <si>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</si>
  <si>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</si>
  <si>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</si>
  <si>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</si>
  <si>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</si>
  <si>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</si>
  <si>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</si>
  <si>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</si>
  <si>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</si>
  <si>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</si>
  <si>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</si>
  <si>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</si>
  <si>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</si>
  <si>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</si>
  <si>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</si>
  <si>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</si>
  <si>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</si>
  <si>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</si>
  <si>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</si>
  <si>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</si>
  <si>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</si>
  <si>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</si>
  <si>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</si>
  <si>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</si>
  <si>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</si>
  <si>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</si>
  <si>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</si>
  <si>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</si>
  <si>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</si>
  <si>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</si>
  <si>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</si>
  <si>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</si>
  <si>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</si>
  <si>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</si>
  <si>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</si>
  <si>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</si>
  <si>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</si>
  <si>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</si>
  <si>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</si>
  <si>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</si>
  <si>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</si>
  <si>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</si>
  <si>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</si>
  <si>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</si>
  <si>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</si>
  <si>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</si>
  <si>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</si>
  <si>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</si>
  <si>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</si>
  <si>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</si>
  <si>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</si>
  <si>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</si>
  <si>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</si>
  <si>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</si>
  <si>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</si>
  <si>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</si>
  <si>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</si>
  <si>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</si>
  <si>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</si>
  <si>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</si>
  <si>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</si>
  <si>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</si>
  <si>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</si>
  <si>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</si>
  <si>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</si>
  <si>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</si>
  <si>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</si>
  <si>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</si>
  <si>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</si>
  <si>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</si>
  <si>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</si>
  <si>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</si>
  <si>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</si>
  <si>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</si>
  <si>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</si>
  <si>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</si>
  <si>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</si>
  <si>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</si>
  <si>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</si>
  <si>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</si>
  <si>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</si>
  <si>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</si>
  <si>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</si>
  <si>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</si>
  <si>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</si>
  <si>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</si>
  <si>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</si>
  <si>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</si>
  <si>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</si>
  <si>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</si>
  <si>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</si>
  <si>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</si>
  <si>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</si>
  <si>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</si>
  <si>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</si>
  <si>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</si>
  <si>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</si>
  <si>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</si>
  <si>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</si>
  <si>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</si>
  <si>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</si>
  <si>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</si>
  <si>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</si>
  <si>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</si>
  <si>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</si>
  <si>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</si>
  <si>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</si>
  <si>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</si>
  <si>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</si>
  <si>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</si>
  <si>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</si>
  <si>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</si>
  <si>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</si>
  <si>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</si>
  <si>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</si>
  <si>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</si>
  <si>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</si>
  <si>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</si>
  <si>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</si>
  <si>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</si>
  <si>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</si>
  <si>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</si>
  <si>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</si>
  <si>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</si>
  <si>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</si>
  <si>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</si>
  <si>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</si>
  <si>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</si>
  <si>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</si>
  <si>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</si>
  <si>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</si>
  <si>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</si>
  <si>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</si>
  <si>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</si>
  <si>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</si>
  <si>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</si>
  <si>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</si>
  <si>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</si>
  <si>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</si>
  <si>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</si>
  <si>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</si>
  <si>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</si>
  <si>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</si>
  <si>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</si>
  <si>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</si>
  <si>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</si>
  <si>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</si>
  <si>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</si>
  <si>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</si>
  <si>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</si>
  <si>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</si>
  <si>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</si>
  <si>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</si>
  <si>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</si>
  <si>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</si>
  <si>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</si>
  <si>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</si>
  <si>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</si>
  <si>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</si>
  <si>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</si>
  <si>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</si>
  <si>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</si>
  <si>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</si>
  <si>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</si>
  <si>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</si>
  <si>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</si>
  <si>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</si>
  <si>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</si>
  <si>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</si>
  <si>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</si>
  <si>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</si>
  <si>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</si>
  <si>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</si>
  <si>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</si>
  <si>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</si>
  <si>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</si>
  <si>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</si>
  <si>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</si>
  <si>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</si>
  <si>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</si>
  <si>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</si>
  <si>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</si>
  <si>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</si>
  <si>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</si>
  <si>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</si>
  <si>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</si>
  <si>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</si>
  <si>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</si>
  <si>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</si>
  <si>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</si>
  <si>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</si>
  <si>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</si>
  <si>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</si>
  <si>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</si>
  <si>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</si>
  <si>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</si>
  <si>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</si>
  <si>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</si>
  <si>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</si>
  <si>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</si>
  <si>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</si>
  <si>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</si>
  <si>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</si>
  <si>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</si>
  <si>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</si>
  <si>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</si>
  <si>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</si>
  <si>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</si>
  <si>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</si>
  <si>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</si>
  <si>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</si>
  <si>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</si>
  <si>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</si>
  <si>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</si>
  <si>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</si>
  <si>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</si>
  <si>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</si>
  <si>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</si>
  <si>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</si>
  <si>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</si>
  <si>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</si>
  <si>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</si>
  <si>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</si>
  <si>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</si>
  <si>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</si>
  <si>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</si>
  <si>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</si>
  <si>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</si>
  <si>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</si>
  <si>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</si>
  <si>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</si>
  <si>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</si>
  <si>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</si>
  <si>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</si>
  <si>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</si>
  <si>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</si>
  <si>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</si>
  <si>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</si>
  <si>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</si>
  <si>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</si>
  <si>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</si>
  <si>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</si>
  <si>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</si>
  <si>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</si>
  <si>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</si>
  <si>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</si>
  <si>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</si>
  <si>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</si>
  <si>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</si>
  <si>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</si>
  <si>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</si>
  <si>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</si>
  <si>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</si>
  <si>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</si>
  <si>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</si>
  <si>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</si>
  <si>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</si>
  <si>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</si>
  <si>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</si>
  <si>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</si>
  <si>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</si>
  <si>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</si>
  <si>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</si>
  <si>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</si>
  <si>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</si>
  <si>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</si>
  <si>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</si>
  <si>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</si>
  <si>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</si>
  <si>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</si>
  <si>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</si>
  <si>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</si>
  <si>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</si>
  <si>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</si>
  <si>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</si>
  <si>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</si>
  <si>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</si>
  <si>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</si>
  <si>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</si>
  <si>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</si>
  <si>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</si>
  <si>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</si>
  <si>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</si>
  <si>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</si>
  <si>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</si>
  <si>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</si>
  <si>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</si>
  <si>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</si>
  <si>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</si>
  <si>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</si>
  <si>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</si>
  <si>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</si>
  <si>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</si>
  <si>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</si>
  <si>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</si>
  <si>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</si>
  <si>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</si>
  <si>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</si>
  <si>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</si>
  <si>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</si>
  <si>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</si>
  <si>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</si>
  <si>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</si>
  <si>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</si>
  <si>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</si>
  <si>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</si>
  <si>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</si>
  <si>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</si>
  <si>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</si>
  <si>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</si>
  <si>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</si>
  <si>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</si>
  <si>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</si>
  <si>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</si>
  <si>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</si>
  <si>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</si>
  <si>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</si>
  <si>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</si>
  <si>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</si>
  <si>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</si>
  <si>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</si>
  <si>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</si>
  <si>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</si>
  <si>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</si>
  <si>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</si>
  <si>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</si>
  <si>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</si>
  <si>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</si>
  <si>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</si>
  <si>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</si>
  <si>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</si>
  <si>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</si>
  <si>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</si>
  <si>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</si>
  <si>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</si>
  <si>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</si>
  <si>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</si>
  <si>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</si>
  <si>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</si>
  <si>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</si>
  <si>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</si>
  <si>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</si>
  <si>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</si>
  <si>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</si>
  <si>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</si>
  <si>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</si>
  <si>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</si>
  <si>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</si>
  <si>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</si>
  <si>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</si>
  <si>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</si>
  <si>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</si>
  <si>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</si>
  <si>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</si>
  <si>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</si>
  <si>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</si>
  <si>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</si>
  <si>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</si>
  <si>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</si>
  <si>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</si>
  <si>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</si>
  <si>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</si>
  <si>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</si>
  <si>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</si>
  <si>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</si>
  <si>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</si>
  <si>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</si>
  <si>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</si>
  <si>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</si>
  <si>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</si>
  <si>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</si>
  <si>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</si>
  <si>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</si>
  <si>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</si>
  <si>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</si>
  <si>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</si>
  <si>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</si>
  <si>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</si>
  <si>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</si>
  <si>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</si>
  <si>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</si>
  <si>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</si>
  <si>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</si>
  <si>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</si>
  <si>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</si>
  <si>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</si>
  <si>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</si>
  <si>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</si>
  <si>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</si>
  <si>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</si>
  <si>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</si>
  <si>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</si>
  <si>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</si>
  <si>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</si>
  <si>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</si>
  <si>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</si>
  <si>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</si>
  <si>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</si>
  <si>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</si>
  <si>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</si>
  <si>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</si>
  <si>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</si>
  <si>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</si>
  <si>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</si>
  <si>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</si>
  <si>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</si>
  <si>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</si>
  <si>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</si>
  <si>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</si>
  <si>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</si>
  <si>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</si>
  <si>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</si>
  <si>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</si>
  <si>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</si>
  <si>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</si>
  <si>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</si>
  <si>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</si>
  <si>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</si>
  <si>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</si>
  <si>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</si>
  <si>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</si>
  <si>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</si>
  <si>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</si>
  <si>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</si>
  <si>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</si>
  <si>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</si>
  <si>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</si>
  <si>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</si>
  <si>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</si>
  <si>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</si>
  <si>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</si>
  <si>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</si>
  <si>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</si>
  <si>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</si>
  <si>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</si>
  <si>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</si>
  <si>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</si>
  <si>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</si>
  <si>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</si>
  <si>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</si>
  <si>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</si>
  <si>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</si>
  <si>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</si>
  <si>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</si>
  <si>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</si>
  <si>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</si>
  <si>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</si>
  <si>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</si>
  <si>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</si>
  <si>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</si>
  <si>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</si>
  <si>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</si>
  <si>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</si>
  <si>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</si>
  <si>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</si>
  <si>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</si>
  <si>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</si>
  <si>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</si>
  <si>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</si>
  <si>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</si>
  <si>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</si>
  <si>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</si>
  <si>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</si>
  <si>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</si>
  <si>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</si>
  <si>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</si>
  <si>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</si>
  <si>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</si>
  <si>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</si>
  <si>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</si>
  <si>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</si>
  <si>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</si>
  <si>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</si>
  <si>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</si>
  <si>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</si>
  <si>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</si>
  <si>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</si>
  <si>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</si>
  <si>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</si>
  <si>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</si>
  <si>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</si>
  <si>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</si>
  <si>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</si>
  <si>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</si>
  <si>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</si>
  <si>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</si>
  <si>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</si>
  <si>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</si>
  <si>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</si>
  <si>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</si>
  <si>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</si>
  <si>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</si>
  <si>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</si>
  <si>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</si>
  <si>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</si>
  <si>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</si>
  <si>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</si>
  <si>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</si>
  <si>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</si>
  <si>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</si>
  <si>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</si>
  <si>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</si>
  <si>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</si>
  <si>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</si>
  <si>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</si>
  <si>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</si>
  <si>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</si>
  <si>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</si>
  <si>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</si>
  <si>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</si>
  <si>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</si>
  <si>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</si>
  <si>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</si>
  <si>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</si>
  <si>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</si>
  <si>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</si>
  <si>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</si>
  <si>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</si>
  <si>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</si>
  <si>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</si>
  <si>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</si>
  <si>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</si>
  <si>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</si>
  <si>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</si>
  <si>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</si>
  <si>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</si>
  <si>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</si>
  <si>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</si>
  <si>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</si>
  <si>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</si>
  <si>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</si>
  <si>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</si>
  <si>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</si>
  <si>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</si>
  <si>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</si>
  <si>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</si>
  <si>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</si>
  <si>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</si>
  <si>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</si>
  <si>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</si>
  <si>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</si>
  <si>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</si>
  <si>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</si>
  <si>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</si>
  <si>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</si>
  <si>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</si>
  <si>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</si>
  <si>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</si>
  <si>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</si>
  <si>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</si>
  <si>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</si>
  <si>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</si>
  <si>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</si>
  <si>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</si>
  <si>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</si>
  <si>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</si>
  <si>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</si>
  <si>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</si>
  <si>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</si>
  <si>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</si>
  <si>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</si>
  <si>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</si>
  <si>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</si>
  <si>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</si>
  <si>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</si>
  <si>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</si>
  <si>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</si>
  <si>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</si>
  <si>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</si>
  <si>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</si>
  <si>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</si>
  <si>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</si>
  <si>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</si>
  <si>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</si>
  <si>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</si>
  <si>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</si>
  <si>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</si>
  <si>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</si>
  <si>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</si>
  <si>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</si>
  <si>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</si>
  <si>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</si>
  <si>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</si>
  <si>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</si>
  <si>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</si>
  <si>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</si>
  <si>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</si>
  <si>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</si>
  <si>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</si>
  <si>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</si>
  <si>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</si>
  <si>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</si>
  <si>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</si>
  <si>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</si>
  <si>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</si>
  <si>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</si>
  <si>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</si>
  <si>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</si>
  <si>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</si>
  <si>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</si>
  <si>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</si>
  <si>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</si>
  <si>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</si>
  <si>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</si>
  <si>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</si>
  <si>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</si>
  <si>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</si>
  <si>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</si>
  <si>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</si>
  <si>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</si>
  <si>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</si>
  <si>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</si>
  <si>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</si>
  <si>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</si>
  <si>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</si>
  <si>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</si>
  <si>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</si>
  <si>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</si>
  <si>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</si>
  <si>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</si>
  <si>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</si>
  <si>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</si>
  <si>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</si>
  <si>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</si>
  <si>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</si>
  <si>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</si>
  <si>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</si>
  <si>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</si>
  <si>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</si>
  <si>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</si>
  <si>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</si>
  <si>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</si>
  <si>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</si>
  <si>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</si>
  <si>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</si>
  <si>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</si>
  <si>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</si>
  <si>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</si>
  <si>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</si>
  <si>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</si>
  <si>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</si>
  <si>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</si>
  <si>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</si>
  <si>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</si>
  <si>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</si>
  <si>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</si>
  <si>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</si>
  <si>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</si>
  <si>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</si>
  <si>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</si>
  <si>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</si>
  <si>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</si>
  <si>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</si>
  <si>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</si>
  <si>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</si>
  <si>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</si>
  <si>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</si>
  <si>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</si>
  <si>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</si>
  <si>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</si>
  <si>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</si>
  <si>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</si>
  <si>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</si>
  <si>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</si>
  <si>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</si>
  <si>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</si>
  <si>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</si>
  <si>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</si>
  <si>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</si>
  <si>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</si>
  <si>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</si>
  <si>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</si>
  <si>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</si>
  <si>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</si>
  <si>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</si>
  <si>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</si>
  <si>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</si>
  <si>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</si>
  <si>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</si>
  <si>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</si>
  <si>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</si>
  <si>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</si>
  <si>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</si>
  <si>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</si>
  <si>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</si>
  <si>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</si>
  <si>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</si>
  <si>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</si>
  <si>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</si>
  <si>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</si>
  <si>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</si>
  <si>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</si>
  <si>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</si>
  <si>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</si>
  <si>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</si>
  <si>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</si>
  <si>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</si>
  <si>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</si>
  <si>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</si>
  <si>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</si>
  <si>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</si>
  <si>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</si>
  <si>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</si>
  <si>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</si>
  <si>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</si>
  <si>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</si>
  <si>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</si>
  <si>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</si>
  <si>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</si>
  <si>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</si>
  <si>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</si>
  <si>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</si>
  <si>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</si>
  <si>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</si>
  <si>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</si>
  <si>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</si>
  <si>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</si>
  <si>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</si>
  <si>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</si>
  <si>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</si>
  <si>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</si>
  <si>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</si>
  <si>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</si>
  <si>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</si>
  <si>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</si>
  <si>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</si>
  <si>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</si>
  <si>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</si>
  <si>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</si>
  <si>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</si>
  <si>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</si>
  <si>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</si>
  <si>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</si>
  <si>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</si>
  <si>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</si>
  <si>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</si>
  <si>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</si>
  <si>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</si>
  <si>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</si>
  <si>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</si>
  <si>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</si>
  <si>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</si>
  <si>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</si>
  <si>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</si>
  <si>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</si>
  <si>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</si>
  <si>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</si>
  <si>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</si>
  <si>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</si>
  <si>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</si>
  <si>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</si>
  <si>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</si>
  <si>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</si>
  <si>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</si>
  <si>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</si>
  <si>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</si>
  <si>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</si>
  <si>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</si>
  <si>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</si>
  <si>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</si>
  <si>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</si>
  <si>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</si>
  <si>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</si>
  <si>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</si>
  <si>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</si>
  <si>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</si>
  <si>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</si>
  <si>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</si>
  <si>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</si>
  <si>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</si>
  <si>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</si>
  <si>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</si>
  <si>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</si>
  <si>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</si>
  <si>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</si>
  <si>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</si>
  <si>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</si>
  <si>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</si>
  <si>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</si>
  <si>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</si>
  <si>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</si>
  <si>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</si>
  <si>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</si>
  <si>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</si>
  <si>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</si>
  <si>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</si>
  <si>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</si>
  <si>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</si>
  <si>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</si>
  <si>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</si>
  <si>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</si>
  <si>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</si>
  <si>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</si>
  <si>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</si>
  <si>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</si>
  <si>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</si>
  <si>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</si>
  <si>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</si>
  <si>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</si>
  <si>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</si>
  <si>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</si>
  <si>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</si>
  <si>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</si>
  <si>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</si>
  <si>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</si>
  <si>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</si>
  <si>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</si>
  <si>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</si>
  <si>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</si>
  <si>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</si>
  <si>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</si>
  <si>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</si>
  <si>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</si>
  <si>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</si>
  <si>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</si>
  <si>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</si>
  <si>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</si>
  <si>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</si>
  <si>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</si>
  <si>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</si>
  <si>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</si>
  <si>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</si>
  <si>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</si>
  <si>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</si>
  <si>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</si>
  <si>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</si>
  <si>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</si>
  <si>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</si>
  <si>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</si>
  <si>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</si>
  <si>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</si>
  <si>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</si>
  <si>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</si>
  <si>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</si>
  <si>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</si>
  <si>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</si>
  <si>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</si>
  <si>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</si>
  <si>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</si>
  <si>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</si>
  <si>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</si>
  <si>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</si>
  <si>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</si>
  <si>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</si>
  <si>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</si>
  <si>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</si>
  <si>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</si>
  <si>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</si>
  <si>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</si>
  <si>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</si>
  <si>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</si>
  <si>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</si>
  <si>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</si>
  <si>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</si>
  <si>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</si>
  <si>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</si>
  <si>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</si>
  <si>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</si>
  <si>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</si>
  <si>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</si>
  <si>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</si>
  <si>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</si>
  <si>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</si>
  <si>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</si>
  <si>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</si>
  <si>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</si>
  <si>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</si>
  <si>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</si>
  <si>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</si>
  <si>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</si>
  <si>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</si>
  <si>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</si>
  <si>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</si>
  <si>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</si>
  <si>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</si>
  <si>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</si>
  <si>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</si>
  <si>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</si>
  <si>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</si>
  <si>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</si>
  <si>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</si>
  <si>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</si>
  <si>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</si>
  <si>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</si>
  <si>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</si>
  <si>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</si>
  <si>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</si>
  <si>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</si>
  <si>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</si>
  <si>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</si>
  <si>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</si>
  <si>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</si>
  <si>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</si>
  <si>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</si>
  <si>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</si>
  <si>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</si>
  <si>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</si>
  <si>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</si>
  <si>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</si>
  <si>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</si>
  <si>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</si>
  <si>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</si>
  <si>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</si>
  <si>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</si>
  <si>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</si>
  <si>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</si>
  <si>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</si>
  <si>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</si>
  <si>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</si>
  <si>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</si>
  <si>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</si>
  <si>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</si>
  <si>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</si>
  <si>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</si>
  <si>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</si>
  <si>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</si>
  <si>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</si>
  <si>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</si>
  <si>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</si>
  <si>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</si>
  <si>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</si>
  <si>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</si>
  <si>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</si>
  <si>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</si>
  <si>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</si>
  <si>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</si>
  <si>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</si>
  <si>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</si>
  <si>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</si>
  <si>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</si>
  <si>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</si>
  <si>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</si>
  <si>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</si>
  <si>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</si>
  <si>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</si>
  <si>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</si>
  <si>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</si>
  <si>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</si>
  <si>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</si>
  <si>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</si>
  <si>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</si>
  <si>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</si>
  <si>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</si>
  <si>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</si>
  <si>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</si>
  <si>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</si>
  <si>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</si>
  <si>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</si>
  <si>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</si>
  <si>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</si>
  <si>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</si>
  <si>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</si>
  <si>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</si>
  <si>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</si>
  <si>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</si>
  <si>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</si>
  <si>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</si>
  <si>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</si>
  <si>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</si>
  <si>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</si>
  <si>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</si>
  <si>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</si>
  <si>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</si>
  <si>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</si>
  <si>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</si>
  <si>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</si>
  <si>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</si>
  <si>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</si>
  <si>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</si>
  <si>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</si>
  <si>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</si>
  <si>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</si>
  <si>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</si>
  <si>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</si>
  <si>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</si>
  <si>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</si>
  <si>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</si>
  <si>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</si>
  <si>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</si>
  <si>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</si>
  <si>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</si>
  <si>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</si>
  <si>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</si>
  <si>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</si>
  <si>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</si>
  <si>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</si>
  <si>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</si>
  <si>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</si>
  <si>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</si>
  <si>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</si>
  <si>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</si>
  <si>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</si>
  <si>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</si>
  <si>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</si>
  <si>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</si>
  <si>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</si>
  <si>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</si>
  <si>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</si>
  <si>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</si>
  <si>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</si>
  <si>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</si>
  <si>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</si>
  <si>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</si>
  <si>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</si>
  <si>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</si>
  <si>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</si>
  <si>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</si>
  <si>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</si>
  <si>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</si>
  <si>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</si>
  <si>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</si>
  <si>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</si>
  <si>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</si>
  <si>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</si>
  <si>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</si>
  <si>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</si>
  <si>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</si>
  <si>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</si>
  <si>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</si>
  <si>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</si>
  <si>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</si>
  <si>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</si>
  <si>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</si>
  <si>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</si>
  <si>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</si>
  <si>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</si>
  <si>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</si>
  <si>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</si>
  <si>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</si>
  <si>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</si>
  <si>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</si>
  <si>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</si>
  <si>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</si>
  <si>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</si>
  <si>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</si>
  <si>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</si>
  <si>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</si>
  <si>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</si>
  <si>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</si>
  <si>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</si>
  <si>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</si>
  <si>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</si>
  <si>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</si>
  <si>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</si>
  <si>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</si>
  <si>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</si>
  <si>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</si>
  <si>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</si>
  <si>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</si>
  <si>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</si>
  <si>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</si>
  <si>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</si>
  <si>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</si>
  <si>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</si>
  <si>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</si>
  <si>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</si>
  <si>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</si>
  <si>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</si>
  <si>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</si>
  <si>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</si>
  <si>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</si>
  <si>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</si>
  <si>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</si>
  <si>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</si>
  <si>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</si>
  <si>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</si>
  <si>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</si>
  <si>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</si>
  <si>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</si>
  <si>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</si>
  <si>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</si>
  <si>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</si>
  <si>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</si>
  <si>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</si>
  <si>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</si>
  <si>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</si>
  <si>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</si>
  <si>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</si>
  <si>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</si>
  <si>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</si>
  <si>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</si>
  <si>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</si>
  <si>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</si>
  <si>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</si>
  <si>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</si>
  <si>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</si>
  <si>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</si>
  <si>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</si>
  <si>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</si>
  <si>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</si>
  <si>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</si>
  <si>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</si>
  <si>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</si>
  <si>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</si>
  <si>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</si>
  <si>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</si>
  <si>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</si>
  <si>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</si>
  <si>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</si>
  <si>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</si>
  <si>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</si>
  <si>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</si>
  <si>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</si>
  <si>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</si>
  <si>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</si>
  <si>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</si>
  <si>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</si>
  <si>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</si>
  <si>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</si>
  <si>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</si>
  <si>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</si>
  <si>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</si>
  <si>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</si>
  <si>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</si>
  <si>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</si>
  <si>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</si>
  <si>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</si>
  <si>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</si>
  <si>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</si>
  <si>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</si>
  <si>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</si>
  <si>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</si>
  <si>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</si>
  <si>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</si>
  <si>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</si>
  <si>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</si>
  <si>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</si>
  <si>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</si>
  <si>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</si>
  <si>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</si>
  <si>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</si>
  <si>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</si>
  <si>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</si>
  <si>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</si>
  <si>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</si>
  <si>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</si>
  <si>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</si>
  <si>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</si>
  <si>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</si>
  <si>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</si>
  <si>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</si>
  <si>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</si>
  <si>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</si>
  <si>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</si>
  <si>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</si>
  <si>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</si>
  <si>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</si>
  <si>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</si>
  <si>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</si>
  <si>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</si>
  <si>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</si>
  <si>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</si>
  <si>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</si>
  <si>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</si>
  <si>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</si>
  <si>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</si>
  <si>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</si>
  <si>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</si>
  <si>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</si>
  <si>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</si>
  <si>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</si>
  <si>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</si>
  <si>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</si>
  <si>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</si>
  <si>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</si>
  <si>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</si>
  <si>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</si>
  <si>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</si>
  <si>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</si>
  <si>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</si>
  <si>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</si>
  <si>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</si>
  <si>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</si>
  <si>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</si>
  <si>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</si>
  <si>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</si>
  <si>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</si>
  <si>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</si>
  <si>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</si>
  <si>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</si>
  <si>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</si>
  <si>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</si>
  <si>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</si>
  <si>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</si>
  <si>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</si>
  <si>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</si>
  <si>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</si>
  <si>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</si>
  <si>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</si>
  <si>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</si>
  <si>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</si>
  <si>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</si>
  <si>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</si>
  <si>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</si>
  <si>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</si>
  <si>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</si>
  <si>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</si>
  <si>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</si>
  <si>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</si>
  <si>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</si>
  <si>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</si>
  <si>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</si>
  <si>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</si>
  <si>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</si>
  <si>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</si>
  <si>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</si>
  <si>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</si>
  <si>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</si>
  <si>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</si>
  <si>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</si>
  <si>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</si>
  <si>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</si>
  <si>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</si>
  <si>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</si>
  <si>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</si>
  <si>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</si>
  <si>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</si>
  <si>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</si>
  <si>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</si>
  <si>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</si>
  <si>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</si>
  <si>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</si>
  <si>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</si>
  <si>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</si>
  <si>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</si>
  <si>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</si>
  <si>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</si>
  <si>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</si>
  <si>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</si>
  <si>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</si>
  <si>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</si>
  <si>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</si>
  <si>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</si>
  <si>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</si>
  <si>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</si>
  <si>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</si>
  <si>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</si>
  <si>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</si>
  <si>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</si>
  <si>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</si>
  <si>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</si>
  <si>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</si>
  <si>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</si>
  <si>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</si>
  <si>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</si>
  <si>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</si>
  <si>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</si>
  <si>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</si>
  <si>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</si>
  <si>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</si>
  <si>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</si>
  <si>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</si>
  <si>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</si>
  <si>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</si>
  <si>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</si>
  <si>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</si>
  <si>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</si>
  <si>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</si>
  <si>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</si>
  <si>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</si>
  <si>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</si>
  <si>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</si>
  <si>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</si>
  <si>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</si>
  <si>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</si>
  <si>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</si>
  <si>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</si>
  <si>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</si>
  <si>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</si>
  <si>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</si>
  <si>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</si>
  <si>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</si>
  <si>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</si>
  <si>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</si>
  <si>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</si>
  <si>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</si>
  <si>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</si>
  <si>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</si>
  <si>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</si>
  <si>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</si>
  <si>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</si>
  <si>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</si>
  <si>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</si>
  <si>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</si>
  <si>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</si>
  <si>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</si>
  <si>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</si>
  <si>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</si>
  <si>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</si>
  <si>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</si>
  <si>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</si>
  <si>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</si>
  <si>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</si>
  <si>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</si>
  <si>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</si>
  <si>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</si>
  <si>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</si>
  <si>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</si>
  <si>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</si>
  <si>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</si>
  <si>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</si>
  <si>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</si>
  <si>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</si>
  <si>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</si>
  <si>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</si>
  <si>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</si>
  <si>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</si>
  <si>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</si>
  <si>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</si>
  <si>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</si>
  <si>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</si>
  <si>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</si>
  <si>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</si>
  <si>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</si>
  <si>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</si>
  <si>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</si>
  <si>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</si>
  <si>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</si>
  <si>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</si>
  <si>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</si>
  <si>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</si>
  <si>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</si>
  <si>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</si>
  <si>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</si>
  <si>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</si>
  <si>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</si>
  <si>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</si>
  <si>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</si>
  <si>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</si>
  <si>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</si>
  <si>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</si>
  <si>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</si>
  <si>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</si>
  <si>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</si>
  <si>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</si>
  <si>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</si>
  <si>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</si>
  <si>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</si>
  <si>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</si>
  <si>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</si>
  <si>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</si>
  <si>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</si>
  <si>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</si>
  <si>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</si>
  <si>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</si>
  <si>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</si>
  <si>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</si>
  <si>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</si>
  <si>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</si>
  <si>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</si>
  <si>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</si>
  <si>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</si>
  <si>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</si>
  <si>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</si>
  <si>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</si>
  <si>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</si>
  <si>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</si>
  <si>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</si>
  <si>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</si>
  <si>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</si>
  <si>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</si>
  <si>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</si>
  <si>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</si>
  <si>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</si>
  <si>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</si>
  <si>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</si>
  <si>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</si>
  <si>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</si>
  <si>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</si>
  <si>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</si>
  <si>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</si>
  <si>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</si>
  <si>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</si>
  <si>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</si>
  <si>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</si>
  <si>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</si>
  <si>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</si>
  <si>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</si>
  <si>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</si>
  <si>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</si>
  <si>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</si>
  <si>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</si>
  <si>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</si>
  <si>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</si>
  <si>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</si>
  <si>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</si>
  <si>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</si>
  <si>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</si>
  <si>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</si>
  <si>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</si>
  <si>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</si>
  <si>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</si>
  <si>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</si>
  <si>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</si>
  <si>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</si>
  <si>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</si>
  <si>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</si>
  <si>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</si>
  <si>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</si>
  <si>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</si>
  <si>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</si>
  <si>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</si>
  <si>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</si>
  <si>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</si>
  <si>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</si>
  <si>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</si>
  <si>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</si>
  <si>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</si>
  <si>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</si>
  <si>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</si>
  <si>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</si>
  <si>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</si>
  <si>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</si>
  <si>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</si>
  <si>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</si>
  <si>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</si>
  <si>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</si>
  <si>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</si>
  <si>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</si>
  <si>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</si>
  <si>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</si>
  <si>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</si>
  <si>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</si>
  <si>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</si>
  <si>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</si>
  <si>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</si>
  <si>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</si>
  <si>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</si>
  <si>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</si>
  <si>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</si>
  <si>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</si>
  <si>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</si>
  <si>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</si>
  <si>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</si>
  <si>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</si>
  <si>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</si>
  <si>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</si>
  <si>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</si>
  <si>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</si>
  <si>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</si>
  <si>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</si>
  <si>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</si>
  <si>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</si>
  <si>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</si>
  <si>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</si>
  <si>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</si>
  <si>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</si>
  <si>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</si>
  <si>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</si>
  <si>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</si>
  <si>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</si>
  <si>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</si>
  <si>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</si>
  <si>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</si>
  <si>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</si>
  <si>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</si>
  <si>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</si>
  <si>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</si>
  <si>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</si>
  <si>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</si>
  <si>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</si>
  <si>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</si>
  <si>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</si>
  <si>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</si>
  <si>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</si>
  <si>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</si>
  <si>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</si>
  <si>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</si>
  <si>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</si>
  <si>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</si>
  <si>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</si>
  <si>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</si>
  <si>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</si>
  <si>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</si>
  <si>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</si>
  <si>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</si>
  <si>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</si>
  <si>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</si>
  <si>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</si>
  <si>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</si>
  <si>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</si>
  <si>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</si>
  <si>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</si>
  <si>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</si>
  <si>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</si>
  <si>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</si>
  <si>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</si>
  <si>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</si>
  <si>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</si>
  <si>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</si>
  <si>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</si>
  <si>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</si>
  <si>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</si>
  <si>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</si>
  <si>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</si>
  <si>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</si>
  <si>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</si>
  <si>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</si>
  <si>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</si>
  <si>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</si>
  <si>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</si>
  <si>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</si>
  <si>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</si>
  <si>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</si>
  <si>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</si>
  <si>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</si>
  <si>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</si>
  <si>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</si>
  <si>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</si>
  <si>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</si>
  <si>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</si>
  <si>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</si>
  <si>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</si>
  <si>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</si>
  <si>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</si>
  <si>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</si>
  <si>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</si>
  <si>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</si>
  <si>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</si>
  <si>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</si>
  <si>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</si>
  <si>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</si>
  <si>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</si>
  <si>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</si>
  <si>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</si>
  <si>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</si>
  <si>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</si>
  <si>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</si>
  <si>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</si>
  <si>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</si>
  <si>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</si>
  <si>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</si>
  <si>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</si>
  <si>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</si>
  <si>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</si>
  <si>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</si>
  <si>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</si>
  <si>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</si>
  <si>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</si>
  <si>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</si>
  <si>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</si>
  <si>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</si>
  <si>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</si>
  <si>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</si>
  <si>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</si>
  <si>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</si>
  <si>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</si>
  <si>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</si>
  <si>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</si>
  <si>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</si>
  <si>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</si>
  <si>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</si>
  <si>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</si>
  <si>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</si>
  <si>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</si>
  <si>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</si>
  <si>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</si>
  <si>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</si>
  <si>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</si>
  <si>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</si>
  <si>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</si>
  <si>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</si>
  <si>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</si>
  <si>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</si>
  <si>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</si>
  <si>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</si>
  <si>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</si>
  <si>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</si>
  <si>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</si>
  <si>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</si>
  <si>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</si>
  <si>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</si>
  <si>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</si>
  <si>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</si>
  <si>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</si>
  <si>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</si>
  <si>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</si>
  <si>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</si>
  <si>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</si>
  <si>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</si>
  <si>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</si>
  <si>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</si>
  <si>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</si>
  <si>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</si>
  <si>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</si>
  <si>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</si>
  <si>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</si>
  <si>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</si>
  <si>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</si>
  <si>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</si>
  <si>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</si>
  <si>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</si>
  <si>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</si>
  <si>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</si>
  <si>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</si>
  <si>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</si>
  <si>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</si>
  <si>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</si>
  <si>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</si>
  <si>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</si>
  <si>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</si>
  <si>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</si>
  <si>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</si>
  <si>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</si>
  <si>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</si>
  <si>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</si>
  <si>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</si>
  <si>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</si>
  <si>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</si>
  <si>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</si>
  <si>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</si>
  <si>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</si>
  <si>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</si>
  <si>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</si>
  <si>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</si>
  <si>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</si>
  <si>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</si>
  <si>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</si>
  <si>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</si>
  <si>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</si>
  <si>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</si>
  <si>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</si>
  <si>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</si>
  <si>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</si>
  <si>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</si>
  <si>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</si>
  <si>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</si>
  <si>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</si>
  <si>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</si>
  <si>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</si>
  <si>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</si>
  <si>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</si>
  <si>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</si>
  <si>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</si>
  <si>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</si>
  <si>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</si>
  <si>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</si>
  <si>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</si>
  <si>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</si>
  <si>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</si>
  <si>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</si>
  <si>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</si>
  <si>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</si>
  <si>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</si>
  <si>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</si>
  <si>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</si>
  <si>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</si>
  <si>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</si>
  <si>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</si>
  <si>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</si>
  <si>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</si>
  <si>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</si>
  <si>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</si>
  <si>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</si>
  <si>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</si>
  <si>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</si>
  <si>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</si>
  <si>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</si>
  <si>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</si>
  <si>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</si>
  <si>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</si>
  <si>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</si>
  <si>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</si>
  <si>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</si>
  <si>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</si>
  <si>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</si>
  <si>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</si>
  <si>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</si>
  <si>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</si>
  <si>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</si>
  <si>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</si>
  <si>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</si>
  <si>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</si>
  <si>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</si>
  <si>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</si>
  <si>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</si>
  <si>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</si>
  <si>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</si>
  <si>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</si>
  <si>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</si>
  <si>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</si>
  <si>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</si>
  <si>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</si>
  <si>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</si>
  <si>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</si>
  <si>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</si>
  <si>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</si>
  <si>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</si>
  <si>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</si>
  <si>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</si>
  <si>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</si>
  <si>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</si>
  <si>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</si>
  <si>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</si>
  <si>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</si>
  <si>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</si>
  <si>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</si>
  <si>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</si>
  <si>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</si>
  <si>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</si>
  <si>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</si>
  <si>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</si>
  <si>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</si>
  <si>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</si>
  <si>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</si>
  <si>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</si>
  <si>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</si>
  <si>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</si>
  <si>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</si>
  <si>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</si>
  <si>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</si>
  <si>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</si>
  <si>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</si>
  <si>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</si>
  <si>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</si>
  <si>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</si>
  <si>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</si>
  <si>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</si>
  <si>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</si>
  <si>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</si>
  <si>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</si>
  <si>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</si>
  <si>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</si>
  <si>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</si>
  <si>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</si>
  <si>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</si>
  <si>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</si>
  <si>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</si>
  <si>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</si>
  <si>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</si>
  <si>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</si>
  <si>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</si>
  <si>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</si>
  <si>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</si>
  <si>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</si>
  <si>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</si>
  <si>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</si>
  <si>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</si>
  <si>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</si>
  <si>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</si>
  <si>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</si>
  <si>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</si>
  <si>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</si>
  <si>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</si>
  <si>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</si>
  <si>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</si>
  <si>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</si>
  <si>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</si>
  <si>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</si>
  <si>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</si>
  <si>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</si>
  <si>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</si>
  <si>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</si>
  <si>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</si>
  <si>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</si>
  <si>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</si>
  <si>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</si>
  <si>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</si>
  <si>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</si>
  <si>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</si>
  <si>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</si>
  <si>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</si>
  <si>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</si>
  <si>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</si>
  <si>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</si>
  <si>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</si>
  <si>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</si>
  <si>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</si>
  <si>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</si>
  <si>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</si>
  <si>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</si>
  <si>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</si>
  <si>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</si>
  <si>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</si>
  <si>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</si>
  <si>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</si>
  <si>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</si>
  <si>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</si>
  <si>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</si>
  <si>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</si>
  <si>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</si>
  <si>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</si>
  <si>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</si>
  <si>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</si>
  <si>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</si>
  <si>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</si>
  <si>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</si>
  <si>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</si>
  <si>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</si>
  <si>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</si>
  <si>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</si>
  <si>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</si>
  <si>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</si>
  <si>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</si>
  <si>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</si>
  <si>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</si>
  <si>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</si>
  <si>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</si>
  <si>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</si>
  <si>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</si>
  <si>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</si>
  <si>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</si>
  <si>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</si>
  <si>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</si>
  <si>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</si>
  <si>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</si>
  <si>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</si>
  <si>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</si>
  <si>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</si>
  <si>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</si>
  <si>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</si>
  <si>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</si>
  <si>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</si>
  <si>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</si>
  <si>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</si>
  <si>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</si>
  <si>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</si>
  <si>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</si>
  <si>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</si>
  <si>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</si>
  <si>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</si>
  <si>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</si>
  <si>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</si>
  <si>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</si>
  <si>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</si>
  <si>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</si>
  <si>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</si>
  <si>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</si>
  <si>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</si>
  <si>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</si>
  <si>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</si>
  <si>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</si>
  <si>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</si>
  <si>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</si>
  <si>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</si>
  <si>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</si>
  <si>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</si>
  <si>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</si>
  <si>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</si>
  <si>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</si>
  <si>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</si>
  <si>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</si>
  <si>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</si>
  <si>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</si>
  <si>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</si>
  <si>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</si>
  <si>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</si>
  <si>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</si>
  <si>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</si>
  <si>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</si>
  <si>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</si>
  <si>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</si>
  <si>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</si>
  <si>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</si>
  <si>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</si>
  <si>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</si>
  <si>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</si>
  <si>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</si>
  <si>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</si>
  <si>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</si>
  <si>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</si>
  <si>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</si>
  <si>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</si>
  <si>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</si>
  <si>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</si>
  <si>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</si>
  <si>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</si>
  <si>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</si>
  <si>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</si>
  <si>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</si>
  <si>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</si>
  <si>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</si>
  <si>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</si>
  <si>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</si>
  <si>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</si>
  <si>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</si>
  <si>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</si>
  <si>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</si>
  <si>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</si>
  <si>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</si>
  <si>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</si>
  <si>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</si>
  <si>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</si>
  <si>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</si>
  <si>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</si>
  <si>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</si>
  <si>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</si>
  <si>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</si>
  <si>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</si>
  <si>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</si>
  <si>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</si>
  <si>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</si>
  <si>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</si>
  <si>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</si>
  <si>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</si>
  <si>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</si>
  <si>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</si>
  <si>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</si>
  <si>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</si>
  <si>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</si>
  <si>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</si>
  <si>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</si>
  <si>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</si>
  <si>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</si>
  <si>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</si>
  <si>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</si>
  <si>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</si>
  <si>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</si>
  <si>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</si>
  <si>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</si>
  <si>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</si>
  <si>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</si>
  <si>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</si>
  <si>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</si>
  <si>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</si>
  <si>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</si>
  <si>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</si>
  <si>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</si>
  <si>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</si>
  <si>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</si>
  <si>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</si>
  <si>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</si>
  <si>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</si>
  <si>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</si>
  <si>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</si>
  <si>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</si>
  <si>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</si>
  <si>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</si>
  <si>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</si>
  <si>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</si>
  <si>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</si>
  <si>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</si>
  <si>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</si>
  <si>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</si>
  <si>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</si>
  <si>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</si>
  <si>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</si>
  <si>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</si>
  <si>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</si>
  <si>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</si>
  <si>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</si>
  <si>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</si>
  <si>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</si>
  <si>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</si>
  <si>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</si>
  <si>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</si>
  <si>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</si>
  <si>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</si>
  <si>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</si>
  <si>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</si>
  <si>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</si>
  <si>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</si>
  <si>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</si>
  <si>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</si>
  <si>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</si>
  <si>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</si>
  <si>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</si>
  <si>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</si>
  <si>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</si>
  <si>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</si>
  <si>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</si>
  <si>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</si>
  <si>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</si>
  <si>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</si>
  <si>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</si>
  <si>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</si>
  <si>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</si>
  <si>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</si>
  <si>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</si>
  <si>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</si>
  <si>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</si>
  <si>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</si>
  <si>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</si>
  <si>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</si>
  <si>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</si>
  <si>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</si>
  <si>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</si>
  <si>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</si>
  <si>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</si>
  <si>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</si>
  <si>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</si>
  <si>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</si>
  <si>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</si>
  <si>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</si>
  <si>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</si>
  <si>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</si>
  <si>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</si>
  <si>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</si>
  <si>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</si>
  <si>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</si>
  <si>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</si>
  <si>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</si>
  <si>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</si>
  <si>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</si>
  <si>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</si>
  <si>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</si>
  <si>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</si>
  <si>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</si>
  <si>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</si>
  <si>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</si>
  <si>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</si>
  <si>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</si>
  <si>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</si>
  <si>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</si>
  <si>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</si>
  <si>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</si>
  <si>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</si>
  <si>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</si>
  <si>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</si>
  <si>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</si>
  <si>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</si>
  <si>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</si>
  <si>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</si>
  <si>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</si>
  <si>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</si>
  <si>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</si>
  <si>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</si>
  <si>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</si>
  <si>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</si>
  <si>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</si>
  <si>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</si>
  <si>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</si>
  <si>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</si>
  <si>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</si>
  <si>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</si>
  <si>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</si>
  <si>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</si>
  <si>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</si>
  <si>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</si>
  <si>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</si>
  <si>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</si>
  <si>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</si>
  <si>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</si>
  <si>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</si>
  <si>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</si>
  <si>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</si>
  <si>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</si>
  <si>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</si>
  <si>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</si>
  <si>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</si>
  <si>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</si>
  <si>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</si>
  <si>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</si>
  <si>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</si>
  <si>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</si>
  <si>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</si>
  <si>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</si>
  <si>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</si>
  <si>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</si>
  <si>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</si>
  <si>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</si>
  <si>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</si>
  <si>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</si>
  <si>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</si>
  <si>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</si>
  <si>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</si>
  <si>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</si>
  <si>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</si>
  <si>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</si>
  <si>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</si>
  <si>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</si>
  <si>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</si>
  <si>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</si>
  <si>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</si>
  <si>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</si>
  <si>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</si>
  <si>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</si>
  <si>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</si>
  <si>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</si>
  <si>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</si>
  <si>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</si>
  <si>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</si>
  <si>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</si>
  <si>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</si>
  <si>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</si>
  <si>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</si>
  <si>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</si>
  <si>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</si>
  <si>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</si>
  <si>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</si>
  <si>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</si>
  <si>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</si>
  <si>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</si>
  <si>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</si>
  <si>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</si>
  <si>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</si>
  <si>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</si>
  <si>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</si>
  <si>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</si>
  <si>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</si>
  <si>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</si>
  <si>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</si>
  <si>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</si>
  <si>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</si>
  <si>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</si>
  <si>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</si>
  <si>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</si>
  <si>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</si>
  <si>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</si>
  <si>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</si>
  <si>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</si>
  <si>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</si>
  <si>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</si>
  <si>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</si>
  <si>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</si>
  <si>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</si>
  <si>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</si>
  <si>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</si>
  <si>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</si>
  <si>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</si>
  <si>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</si>
  <si>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</si>
  <si>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</si>
  <si>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</si>
  <si>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</si>
  <si>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</si>
  <si>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</si>
  <si>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</si>
  <si>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</si>
  <si>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</si>
  <si>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</si>
  <si>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</si>
  <si>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</si>
  <si>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</si>
  <si>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</si>
  <si>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</si>
  <si>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</si>
  <si>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</si>
  <si>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</si>
  <si>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</si>
  <si>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</si>
  <si>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</si>
  <si>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</si>
  <si>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</si>
  <si>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</si>
  <si>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</si>
  <si>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</si>
  <si>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</si>
  <si>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</si>
  <si>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</si>
  <si>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</si>
  <si>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</si>
  <si>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</si>
  <si>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</si>
  <si>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</si>
  <si>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</si>
  <si>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</si>
  <si>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</si>
  <si>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</si>
  <si>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</si>
  <si>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</si>
  <si>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</si>
  <si>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</si>
  <si>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</si>
  <si>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</si>
  <si>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</si>
  <si>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</si>
  <si>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</si>
  <si>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</si>
  <si>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</si>
  <si>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</si>
  <si>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</si>
  <si>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</si>
  <si>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</si>
  <si>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</si>
  <si>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</si>
  <si>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</si>
  <si>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</si>
  <si>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</si>
  <si>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</si>
  <si>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</si>
  <si>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</si>
  <si>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</si>
  <si>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</si>
  <si>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</si>
  <si>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</si>
  <si>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</si>
  <si>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</si>
  <si>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</si>
  <si>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</si>
  <si>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</si>
  <si>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</si>
  <si>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</si>
  <si>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</si>
  <si>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</si>
  <si>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</si>
  <si>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</si>
  <si>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</si>
  <si>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</si>
  <si>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</si>
  <si>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</si>
  <si>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</si>
  <si>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</si>
  <si>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</si>
  <si>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</si>
  <si>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</si>
  <si>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</si>
  <si>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</si>
  <si>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</si>
  <si>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</si>
  <si>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</si>
  <si>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</si>
  <si>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</si>
  <si>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</si>
  <si>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</si>
  <si>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</si>
  <si>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</si>
  <si>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</si>
  <si>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</si>
  <si>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</si>
  <si>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</si>
  <si>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</si>
  <si>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</si>
  <si>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</si>
  <si>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</si>
  <si>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</si>
  <si>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</si>
  <si>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</si>
  <si>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</si>
  <si>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</si>
  <si>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</si>
  <si>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</si>
  <si>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</si>
  <si>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</si>
  <si>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</si>
  <si>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</si>
  <si>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</si>
  <si>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</si>
  <si>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</si>
  <si>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</si>
  <si>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</si>
  <si>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</si>
  <si>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</si>
  <si>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</si>
  <si>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</si>
  <si>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</si>
  <si>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</si>
  <si>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</si>
  <si>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</si>
  <si>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</si>
  <si>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</si>
  <si>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</si>
  <si>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</si>
  <si>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</si>
  <si>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</si>
  <si>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</si>
  <si>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</si>
  <si>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</si>
  <si>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</si>
  <si>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</si>
  <si>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</si>
  <si>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</si>
  <si>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</si>
  <si>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</si>
  <si>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</si>
  <si>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</si>
  <si>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</si>
  <si>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</si>
  <si>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</si>
  <si>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</si>
  <si>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</si>
  <si>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</si>
  <si>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</si>
  <si>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</si>
  <si>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</si>
  <si>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</si>
  <si>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</si>
  <si>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</si>
  <si>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</si>
  <si>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</si>
  <si>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</si>
  <si>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</si>
  <si>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</si>
  <si>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</si>
  <si>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</si>
  <si>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</si>
  <si>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</si>
  <si>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</si>
  <si>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</si>
  <si>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</si>
  <si>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</si>
  <si>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</si>
  <si>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</si>
  <si>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</si>
  <si>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</si>
  <si>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</si>
  <si>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</si>
  <si>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</si>
  <si>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</si>
  <si>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</si>
  <si>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</si>
  <si>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</si>
  <si>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</si>
  <si>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</si>
  <si>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</si>
  <si>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</si>
  <si>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</si>
  <si>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</si>
  <si>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</si>
  <si>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</si>
  <si>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</si>
  <si>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</si>
  <si>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</si>
  <si>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</si>
  <si>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</si>
  <si>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</si>
  <si>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</si>
  <si>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</si>
  <si>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</si>
  <si>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</si>
  <si>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</si>
  <si>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</si>
  <si>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</si>
  <si>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</si>
  <si>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</si>
  <si>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</si>
  <si>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</si>
  <si>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</si>
  <si>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</si>
  <si>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</si>
  <si>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</si>
  <si>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</si>
  <si>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</si>
  <si>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</si>
  <si>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</si>
  <si>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</si>
  <si>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</si>
  <si>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</si>
  <si>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</si>
  <si>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</si>
  <si>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</si>
  <si>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</si>
  <si>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</si>
  <si>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</si>
  <si>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</si>
  <si>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</si>
  <si>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</si>
  <si>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</si>
  <si>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</si>
  <si>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</si>
  <si>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</si>
  <si>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</si>
  <si>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</si>
  <si>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</si>
  <si>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</si>
  <si>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</si>
  <si>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</si>
  <si>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</si>
  <si>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</si>
  <si>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</si>
  <si>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</si>
  <si>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</si>
  <si>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</si>
  <si>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</si>
  <si>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</si>
  <si>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</si>
  <si>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</si>
  <si>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</si>
  <si>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</si>
  <si>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</si>
  <si>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</si>
  <si>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</si>
  <si>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</si>
  <si>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</si>
  <si>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</si>
  <si>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</si>
  <si>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</si>
  <si>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</si>
  <si>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</si>
  <si>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</si>
  <si>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</si>
  <si>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</si>
  <si>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</si>
  <si>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</si>
  <si>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</si>
  <si>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</si>
  <si>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</si>
  <si>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</si>
  <si>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</si>
  <si>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</si>
  <si>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</si>
  <si>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</si>
  <si>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</si>
  <si>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</si>
  <si>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</si>
  <si>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</si>
  <si>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</si>
  <si>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</si>
  <si>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</si>
  <si>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</si>
  <si>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</si>
  <si>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</si>
  <si>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</si>
  <si>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</si>
  <si>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</si>
  <si>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</si>
  <si>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</si>
  <si>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</si>
  <si>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</si>
  <si>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</si>
  <si>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</si>
  <si>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</si>
  <si>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</si>
  <si>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</si>
  <si>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</si>
  <si>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</si>
  <si>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</si>
  <si>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</si>
  <si>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</si>
  <si>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</si>
  <si>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</si>
  <si>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</si>
  <si>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</si>
  <si>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</si>
  <si>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</si>
  <si>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</si>
  <si>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</si>
  <si>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</si>
  <si>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</si>
  <si>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</si>
  <si>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</si>
  <si>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</si>
  <si>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</si>
  <si>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</si>
  <si>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</si>
  <si>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</si>
  <si>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</si>
  <si>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</si>
  <si>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</si>
  <si>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</si>
  <si>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</si>
  <si>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</si>
  <si>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</si>
  <si>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</si>
  <si>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</si>
  <si>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</si>
  <si>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</si>
  <si>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</si>
  <si>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</si>
  <si>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</si>
  <si>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</si>
  <si>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</si>
  <si>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</si>
  <si>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</si>
  <si>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</si>
  <si>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</si>
  <si>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</si>
  <si>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</si>
  <si>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</si>
  <si>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</si>
  <si>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</si>
  <si>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</si>
  <si>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</si>
  <si>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</si>
  <si>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</si>
  <si>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</si>
  <si>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</si>
  <si>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</si>
  <si>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</si>
  <si>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</si>
  <si>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</si>
  <si>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</si>
  <si>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</si>
  <si>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</si>
  <si>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</si>
  <si>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</si>
  <si>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</si>
  <si>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</si>
  <si>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</si>
  <si>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</si>
  <si>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</si>
  <si>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</si>
  <si>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</si>
  <si>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</si>
  <si>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</si>
  <si>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</si>
  <si>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</si>
  <si>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</si>
  <si>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</si>
  <si>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</si>
  <si>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</si>
  <si>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</si>
  <si>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</si>
  <si>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</si>
  <si>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</si>
  <si>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</si>
  <si>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</si>
  <si>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</si>
  <si>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</si>
  <si>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</si>
  <si>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</si>
  <si>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</si>
  <si>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</si>
  <si>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</si>
  <si>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</si>
  <si>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</si>
  <si>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</si>
  <si>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</si>
  <si>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</si>
  <si>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</si>
  <si>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</si>
  <si>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</si>
  <si>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</si>
  <si>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</si>
  <si>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</si>
  <si>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</si>
  <si>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</si>
  <si>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</si>
  <si>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</si>
  <si>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</si>
  <si>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</si>
  <si>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</si>
  <si>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</si>
  <si>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</si>
  <si>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</si>
  <si>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</si>
  <si>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</si>
  <si>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</si>
  <si>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</si>
  <si>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</si>
  <si>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</si>
  <si>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</si>
  <si>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</si>
  <si>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</si>
  <si>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</si>
  <si>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</si>
  <si>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</si>
  <si>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</si>
  <si>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</si>
  <si>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</si>
  <si>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</si>
  <si>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</si>
  <si>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</si>
  <si>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</si>
  <si>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</si>
  <si>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</si>
  <si>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</si>
  <si>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</si>
  <si>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</si>
  <si>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</si>
  <si>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</si>
  <si>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</si>
  <si>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</si>
  <si>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</si>
  <si>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</si>
  <si>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</si>
  <si>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</si>
  <si>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</si>
  <si>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</si>
  <si>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</si>
  <si>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</si>
  <si>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</si>
  <si>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</si>
  <si>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</si>
  <si>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</si>
  <si>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</si>
  <si>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</si>
  <si>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</si>
  <si>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</si>
  <si>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</si>
  <si>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</si>
  <si>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</si>
  <si>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</si>
  <si>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</si>
  <si>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</si>
  <si>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</si>
  <si>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</si>
  <si>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</si>
  <si>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</si>
  <si>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</si>
  <si>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</si>
  <si>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</si>
  <si>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</si>
  <si>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</si>
  <si>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</si>
  <si>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</si>
  <si>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</si>
  <si>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</si>
  <si>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</si>
  <si>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</si>
  <si>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</si>
  <si>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</si>
  <si>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</si>
  <si>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</si>
  <si>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</si>
  <si>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</si>
  <si>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</si>
  <si>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</si>
  <si>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</si>
  <si>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</si>
  <si>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</si>
  <si>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</si>
  <si>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</si>
  <si>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</si>
  <si>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</si>
  <si>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</si>
  <si>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</si>
  <si>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</si>
  <si>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</si>
  <si>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</si>
  <si>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</si>
  <si>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</si>
  <si>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</si>
  <si>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</si>
  <si>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</si>
  <si>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</si>
  <si>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</si>
  <si>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</si>
  <si>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</si>
  <si>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</si>
  <si>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</si>
  <si>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</si>
  <si>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</si>
  <si>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</si>
  <si>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</si>
  <si>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</si>
  <si>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</si>
  <si>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</si>
  <si>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</si>
  <si>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</si>
  <si>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</si>
  <si>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</si>
  <si>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</si>
  <si>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</si>
  <si>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</si>
  <si>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</si>
  <si>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</si>
  <si>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</si>
  <si>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</si>
  <si>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</si>
  <si>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</si>
  <si>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</si>
  <si>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</si>
  <si>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</si>
  <si>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</si>
  <si>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</si>
  <si>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</si>
  <si>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</si>
  <si>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</si>
  <si>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</si>
  <si>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</si>
  <si>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</si>
  <si>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</si>
  <si>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</si>
  <si>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</si>
  <si>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</si>
  <si>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</si>
  <si>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</si>
  <si>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</si>
  <si>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</si>
  <si>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</si>
  <si>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</si>
  <si>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</si>
  <si>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</si>
  <si>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</si>
  <si>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</si>
  <si>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</si>
  <si>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</si>
  <si>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</si>
  <si>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</si>
  <si>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</si>
  <si>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</si>
  <si>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</si>
  <si>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</si>
  <si>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</si>
  <si>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</si>
  <si>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</si>
  <si>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</si>
  <si>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</si>
  <si>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</si>
  <si>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</si>
  <si>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</si>
  <si>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</si>
  <si>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</si>
  <si>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</si>
  <si>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</si>
  <si>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</si>
  <si>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</si>
  <si>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</si>
  <si>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</si>
  <si>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</si>
  <si>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</si>
  <si>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</si>
  <si>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</si>
  <si>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</si>
  <si>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</si>
  <si>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</si>
  <si>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</si>
  <si>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</si>
  <si>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</si>
  <si>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</si>
  <si>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</si>
  <si>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</si>
  <si>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</si>
  <si>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</si>
  <si>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</si>
  <si>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</si>
  <si>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</si>
  <si>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</si>
  <si>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</si>
  <si>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</si>
  <si>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</si>
  <si>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</si>
  <si>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</si>
  <si>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</si>
  <si>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</si>
  <si>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</si>
  <si>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</si>
  <si>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</si>
  <si>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</si>
  <si>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</si>
  <si>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</si>
  <si>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</si>
  <si>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</si>
  <si>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</si>
  <si>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</si>
  <si>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</si>
  <si>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</si>
  <si>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</si>
  <si>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</si>
  <si>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</si>
  <si>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</si>
  <si>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</si>
  <si>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</si>
  <si>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</si>
  <si>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</si>
  <si>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</si>
  <si>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</si>
  <si>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</si>
  <si>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</si>
  <si>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</si>
  <si>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</si>
  <si>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</si>
  <si>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</si>
  <si>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</si>
  <si>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</si>
  <si>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</si>
  <si>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</si>
  <si>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</si>
  <si>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</si>
  <si>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</si>
  <si>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</si>
  <si>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</si>
  <si>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</si>
  <si>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</si>
  <si>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</si>
  <si>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</si>
  <si>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</si>
  <si>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</si>
  <si>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</si>
  <si>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</si>
  <si>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</si>
  <si>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</si>
  <si>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</si>
  <si>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</si>
  <si>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</si>
  <si>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</si>
  <si>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</si>
  <si>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</si>
  <si>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</si>
  <si>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</si>
  <si>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</si>
  <si>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</si>
  <si>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</si>
  <si>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</si>
  <si>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</si>
  <si>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</si>
  <si>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</si>
  <si>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</si>
  <si>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</si>
  <si>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</si>
  <si>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</si>
  <si>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</si>
  <si>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</si>
  <si>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</si>
  <si>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</si>
  <si>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</si>
  <si>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</si>
  <si>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</si>
  <si>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</si>
  <si>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</si>
  <si>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</si>
  <si>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</si>
  <si>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</si>
  <si>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</si>
  <si>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</si>
  <si>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</si>
  <si>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</si>
  <si>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</si>
  <si>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</si>
  <si>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</si>
  <si>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</si>
  <si>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</si>
  <si>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</si>
  <si>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</si>
  <si>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</si>
  <si>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</si>
  <si>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</si>
  <si>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</si>
  <si>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</si>
  <si>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</si>
  <si>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</si>
  <si>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</si>
  <si>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</si>
  <si>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</si>
  <si>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</si>
  <si>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</si>
  <si>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</si>
  <si>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</si>
  <si>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</si>
  <si>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</si>
  <si>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</si>
  <si>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</si>
  <si>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</si>
  <si>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</si>
  <si>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</si>
  <si>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</si>
  <si>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</si>
  <si>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</si>
  <si>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</si>
  <si>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</si>
  <si>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</si>
  <si>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</si>
  <si>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</si>
  <si>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</si>
  <si>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</si>
  <si>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</si>
  <si>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</si>
  <si>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</si>
  <si>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</si>
  <si>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</si>
  <si>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</si>
  <si>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</si>
  <si>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</si>
  <si>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</si>
  <si>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</si>
  <si>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</si>
  <si>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</si>
  <si>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</si>
  <si>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</si>
  <si>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</si>
  <si>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</si>
  <si>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</si>
  <si>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</si>
  <si>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</si>
  <si>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</si>
  <si>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</si>
  <si>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</si>
  <si>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</si>
  <si>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</si>
  <si>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</si>
  <si>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</si>
  <si>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</si>
  <si>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</si>
  <si>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</si>
  <si>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</si>
  <si>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</si>
  <si>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</si>
  <si>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</si>
  <si>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</si>
  <si>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</si>
  <si>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</si>
  <si>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</si>
  <si>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</si>
  <si>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</si>
  <si>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</si>
  <si>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</si>
  <si>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</si>
  <si>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</si>
  <si>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</si>
  <si>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</si>
  <si>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</si>
  <si>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</si>
  <si>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</si>
  <si>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</si>
  <si>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</si>
  <si>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</si>
  <si>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</si>
  <si>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</si>
  <si>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</si>
  <si>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</si>
  <si>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</si>
  <si>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</si>
  <si>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</si>
  <si>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</si>
  <si>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</si>
  <si>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</si>
  <si>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</si>
  <si>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</si>
  <si>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</si>
  <si>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</si>
  <si>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</si>
  <si>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</si>
  <si>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</si>
  <si>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</si>
  <si>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</si>
  <si>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</si>
  <si>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</si>
  <si>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</si>
  <si>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</si>
  <si>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</si>
  <si>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</si>
  <si>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</si>
  <si>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</si>
  <si>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</si>
  <si>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</si>
  <si>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</si>
  <si>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</si>
  <si>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</si>
  <si>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</si>
  <si>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</si>
  <si>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</si>
  <si>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</si>
  <si>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</si>
  <si>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</si>
  <si>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</si>
  <si>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</si>
  <si>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</si>
  <si>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</si>
  <si>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</si>
  <si>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</si>
  <si>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</si>
  <si>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</si>
  <si>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</si>
  <si>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</si>
  <si>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</si>
  <si>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</si>
  <si>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</si>
  <si>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</si>
  <si>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</si>
  <si>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</si>
  <si>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</si>
  <si>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</si>
  <si>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</si>
  <si>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</si>
  <si>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</si>
  <si>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</si>
  <si>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</si>
  <si>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</si>
  <si>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</si>
  <si>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</si>
  <si>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</si>
  <si>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</si>
  <si>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</si>
  <si>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</si>
  <si>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</si>
  <si>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</si>
  <si>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</si>
  <si>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</si>
  <si>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</si>
  <si>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</si>
  <si>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</si>
  <si>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</si>
  <si>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</si>
  <si>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</si>
  <si>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</si>
  <si>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</si>
  <si>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</si>
  <si>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</si>
  <si>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</si>
  <si>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</si>
  <si>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</si>
  <si>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</si>
  <si>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</si>
  <si>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</si>
  <si>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</si>
  <si>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</si>
  <si>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</si>
  <si>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</si>
  <si>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</si>
  <si>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</si>
  <si>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</si>
  <si>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</si>
  <si>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</si>
  <si>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</si>
  <si>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</si>
  <si>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</si>
  <si>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</si>
  <si>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</si>
  <si>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</si>
  <si>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</si>
  <si>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</si>
  <si>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</si>
  <si>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</si>
  <si>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</si>
  <si>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</si>
  <si>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</si>
  <si>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</si>
  <si>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</si>
  <si>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</si>
  <si>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</si>
  <si>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</si>
  <si>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</si>
  <si>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</si>
  <si>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</si>
  <si>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</si>
  <si>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</si>
  <si>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</si>
  <si>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</si>
  <si>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</si>
  <si>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</si>
  <si>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</si>
  <si>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</si>
  <si>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</si>
  <si>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</si>
  <si>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</si>
  <si>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</si>
  <si>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</si>
  <si>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</si>
  <si>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</si>
  <si>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</si>
  <si>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</si>
  <si>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</si>
  <si>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</si>
  <si>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</si>
  <si>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</si>
  <si>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</si>
  <si>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</si>
  <si>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</si>
  <si>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</si>
  <si>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</si>
  <si>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</si>
  <si>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</si>
  <si>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</si>
  <si>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</si>
  <si>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</si>
  <si>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</si>
  <si>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</si>
  <si>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</si>
  <si>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</si>
  <si>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</si>
  <si>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</si>
  <si>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</si>
  <si>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</si>
  <si>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</si>
  <si>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</si>
  <si>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</si>
  <si>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</si>
  <si>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</si>
  <si>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</si>
  <si>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</si>
  <si>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</si>
  <si>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</si>
  <si>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</si>
  <si>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</si>
  <si>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</si>
  <si>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</si>
  <si>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</si>
  <si>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</si>
  <si>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</si>
  <si>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</si>
  <si>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</si>
  <si>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</si>
  <si>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</si>
  <si>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</si>
  <si>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</si>
  <si>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</si>
  <si>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</si>
  <si>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</si>
  <si>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</si>
  <si>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</si>
  <si>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</si>
  <si>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</si>
  <si>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</si>
  <si>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</si>
  <si>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</si>
  <si>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</si>
  <si>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</si>
  <si>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</si>
  <si>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</si>
  <si>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</si>
  <si>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</si>
  <si>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</si>
  <si>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</si>
  <si>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</si>
  <si>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</si>
  <si>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</si>
  <si>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</si>
  <si>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</si>
  <si>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</si>
  <si>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</si>
  <si>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</si>
  <si>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</si>
  <si>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</si>
  <si>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</si>
  <si>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</si>
  <si>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</si>
  <si>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</si>
  <si>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</si>
  <si>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</si>
  <si>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</si>
  <si>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</si>
  <si>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</si>
  <si>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</si>
  <si>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</si>
  <si>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</si>
  <si>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</si>
  <si>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</si>
  <si>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</si>
  <si>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</si>
  <si>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</si>
  <si>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</si>
  <si>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</si>
  <si>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</si>
  <si>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</si>
  <si>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</si>
  <si>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</si>
  <si>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</si>
  <si>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</si>
  <si>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</si>
  <si>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</si>
  <si>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</si>
  <si>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</si>
  <si>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</si>
  <si>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</si>
  <si>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</si>
  <si>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</si>
  <si>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</si>
  <si>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</si>
  <si>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</si>
  <si>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</si>
  <si>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</si>
  <si>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</si>
  <si>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</si>
  <si>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</si>
  <si>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</si>
  <si>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</si>
  <si>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</si>
  <si>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</si>
  <si>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</si>
  <si>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</si>
  <si>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</si>
  <si>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</si>
  <si>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</si>
  <si>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</si>
  <si>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</si>
  <si>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</si>
  <si>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</si>
  <si>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</si>
  <si>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</si>
  <si>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</si>
  <si>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</si>
  <si>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</si>
  <si>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</si>
  <si>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</si>
  <si>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</si>
  <si>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</si>
  <si>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</si>
  <si>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</si>
  <si>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</si>
  <si>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</si>
  <si>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</si>
  <si>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</si>
  <si>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</si>
  <si>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</si>
  <si>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</si>
  <si>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</si>
  <si>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</si>
  <si>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</si>
  <si>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</si>
  <si>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</si>
  <si>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</si>
  <si>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</si>
  <si>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</si>
  <si>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</si>
  <si>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</si>
  <si>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</si>
  <si>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</si>
  <si>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</si>
  <si>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</si>
  <si>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</si>
  <si>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</si>
  <si>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</si>
  <si>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</si>
  <si>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</si>
  <si>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</si>
  <si>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</si>
  <si>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</si>
  <si>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</si>
  <si>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</si>
  <si>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</si>
  <si>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</si>
  <si>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</si>
  <si>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</si>
  <si>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</si>
  <si>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</si>
  <si>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</si>
  <si>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</si>
  <si>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</si>
  <si>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</si>
  <si>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</si>
  <si>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</si>
  <si>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</si>
  <si>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</si>
  <si>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</si>
  <si>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</si>
  <si>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</si>
  <si>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</si>
  <si>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</si>
  <si>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</si>
  <si>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</si>
  <si>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</si>
  <si>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</si>
  <si>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</si>
  <si>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</si>
  <si>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</si>
  <si>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</si>
  <si>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</si>
  <si>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</si>
  <si>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</si>
  <si>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</si>
  <si>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</si>
  <si>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</si>
  <si>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</si>
  <si>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</si>
  <si>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</si>
  <si>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</si>
  <si>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</si>
  <si>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</si>
  <si>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</si>
  <si>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</si>
  <si>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</si>
  <si>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</si>
  <si>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</si>
  <si>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</si>
  <si>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</si>
  <si>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</si>
  <si>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</si>
  <si>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</si>
  <si>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</si>
  <si>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</si>
  <si>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</si>
  <si>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</si>
  <si>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</si>
  <si>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</si>
  <si>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</si>
  <si>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</si>
  <si>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</si>
  <si>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</si>
  <si>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</si>
  <si>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</si>
  <si>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</si>
  <si>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</si>
  <si>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</si>
  <si>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</si>
  <si>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</si>
  <si>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</si>
  <si>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</si>
  <si>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</si>
  <si>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</si>
  <si>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</si>
  <si>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</si>
  <si>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</si>
  <si>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</si>
  <si>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</si>
  <si>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</si>
  <si>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</si>
  <si>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</si>
  <si>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</si>
  <si>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</si>
  <si>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</si>
  <si>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</si>
  <si>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</si>
  <si>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</si>
  <si>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</si>
  <si>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</si>
  <si>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</si>
  <si>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</si>
  <si>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</si>
  <si>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</si>
  <si>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</si>
  <si>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</si>
  <si>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</si>
  <si>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</si>
  <si>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</si>
  <si>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</si>
  <si>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</si>
  <si>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</si>
  <si>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</si>
  <si>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</si>
  <si>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</si>
  <si>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</si>
  <si>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</si>
  <si>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</si>
  <si>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</si>
  <si>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</si>
  <si>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</si>
  <si>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</si>
  <si>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</si>
  <si>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</si>
  <si>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</si>
  <si>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</si>
  <si>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</si>
  <si>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</si>
  <si>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</si>
  <si>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</si>
  <si>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</si>
  <si>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</si>
  <si>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</si>
  <si>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</si>
  <si>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</si>
  <si>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</si>
  <si>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</si>
  <si>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</si>
  <si>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</si>
  <si>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</si>
  <si>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</si>
  <si>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</si>
  <si>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</si>
  <si>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</si>
  <si>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</si>
  <si>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</si>
  <si>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</si>
  <si>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</si>
  <si>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</si>
  <si>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</si>
  <si>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</si>
  <si>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</si>
  <si>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</si>
  <si>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</si>
  <si>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</si>
  <si>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</si>
  <si>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</si>
  <si>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</si>
  <si>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</si>
  <si>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</si>
  <si>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</si>
  <si>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</si>
  <si>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</si>
  <si>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</si>
  <si>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</si>
  <si>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</si>
  <si>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</si>
  <si>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</si>
  <si>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</si>
  <si>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</si>
  <si>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</si>
  <si>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</si>
  <si>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</si>
  <si>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</si>
  <si>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</si>
  <si>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</si>
  <si>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</si>
  <si>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</si>
  <si>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</si>
  <si>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</si>
  <si>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</si>
  <si>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</si>
  <si>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</si>
  <si>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</si>
  <si>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</si>
  <si>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</si>
  <si>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</si>
  <si>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</si>
  <si>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</si>
  <si>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</si>
  <si>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</si>
  <si>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</si>
  <si>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</si>
  <si>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</si>
  <si>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</si>
  <si>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</si>
  <si>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</si>
  <si>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</si>
  <si>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</si>
  <si>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</si>
  <si>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</si>
  <si>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</si>
  <si>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</si>
  <si>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</si>
  <si>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</si>
  <si>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</si>
  <si>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</si>
  <si>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</si>
  <si>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</si>
  <si>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</si>
  <si>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</si>
  <si>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</si>
  <si>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</si>
  <si>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</si>
  <si>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</si>
  <si>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</si>
  <si>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</si>
  <si>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</si>
  <si>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</si>
  <si>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</si>
  <si>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</si>
  <si>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</si>
  <si>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</si>
  <si>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</si>
  <si>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</si>
  <si>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</si>
  <si>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</si>
  <si>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</si>
  <si>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</si>
  <si>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</si>
  <si>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</si>
  <si>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</si>
  <si>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</si>
  <si>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</si>
  <si>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</si>
  <si>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</si>
  <si>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</si>
  <si>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</si>
  <si>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</si>
  <si>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</si>
  <si>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</si>
  <si>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</si>
  <si>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</si>
  <si>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</si>
  <si>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</si>
  <si>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</si>
  <si>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</si>
  <si>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</si>
  <si>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</si>
  <si>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</si>
  <si>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</si>
  <si>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</si>
  <si>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</si>
  <si>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</si>
  <si>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</si>
  <si>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</si>
  <si>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</si>
  <si>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</si>
  <si>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</si>
  <si>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</si>
  <si>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</si>
  <si>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</si>
  <si>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</si>
  <si>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</si>
  <si>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</si>
  <si>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</si>
  <si>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</si>
  <si>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</si>
  <si>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</si>
  <si>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</si>
  <si>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</si>
  <si>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</si>
  <si>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</si>
  <si>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</si>
  <si>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</si>
  <si>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</si>
  <si>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</si>
  <si>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</si>
  <si>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</si>
  <si>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</si>
  <si>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</si>
  <si>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</si>
  <si>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</si>
  <si>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</si>
  <si>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</si>
  <si>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</si>
  <si>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</si>
  <si>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</si>
  <si>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</si>
  <si>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</si>
  <si>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</si>
  <si>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</si>
  <si>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</si>
  <si>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</si>
  <si>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</si>
  <si>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</si>
  <si>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</si>
  <si>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</si>
  <si>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</si>
  <si>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</si>
  <si>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</si>
  <si>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</si>
  <si>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</si>
  <si>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</si>
  <si>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</si>
  <si>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</si>
  <si>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</si>
  <si>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</si>
  <si>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</si>
  <si>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</si>
  <si>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</si>
  <si>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</si>
  <si>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</si>
  <si>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</si>
  <si>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</si>
  <si>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</si>
  <si>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</si>
  <si>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</si>
  <si>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</si>
  <si>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</si>
  <si>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</si>
  <si>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</si>
  <si>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</si>
  <si>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</si>
  <si>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</si>
  <si>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</si>
  <si>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</si>
  <si>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</si>
  <si>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</si>
  <si>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</si>
  <si>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</si>
  <si>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</si>
  <si>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</si>
  <si>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</si>
  <si>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</si>
  <si>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</si>
  <si>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</si>
  <si>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</si>
  <si>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</si>
  <si>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</si>
  <si>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</si>
  <si>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</si>
  <si>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</si>
  <si>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</si>
  <si>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</si>
  <si>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</si>
  <si>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</si>
  <si>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</si>
  <si>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</si>
  <si>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</si>
  <si>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</si>
  <si>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</si>
  <si>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</si>
  <si>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</si>
  <si>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</si>
  <si>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</si>
  <si>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</si>
  <si>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</si>
  <si>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</si>
  <si>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</si>
  <si>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</si>
  <si>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</si>
  <si>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</si>
  <si>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</si>
  <si>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</si>
  <si>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</si>
  <si>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</si>
  <si>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</si>
  <si>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</si>
  <si>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</si>
  <si>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</si>
  <si>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</si>
  <si>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</si>
  <si>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</si>
  <si>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</si>
  <si>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</si>
  <si>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</si>
  <si>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</si>
  <si>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</si>
  <si>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</si>
  <si>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</si>
  <si>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</si>
  <si>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</si>
  <si>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</si>
  <si>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</si>
  <si>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</si>
  <si>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</si>
  <si>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</si>
  <si>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</si>
  <si>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</si>
  <si>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</si>
  <si>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</si>
  <si>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</si>
  <si>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</si>
  <si>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</si>
  <si>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</si>
  <si>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</si>
  <si>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</si>
  <si>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</si>
  <si>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</si>
  <si>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</si>
  <si>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</si>
  <si>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</si>
  <si>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</si>
  <si>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</si>
  <si>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</si>
  <si>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</si>
  <si>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</si>
  <si>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</si>
  <si>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</si>
  <si>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</si>
  <si>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</si>
  <si>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</si>
  <si>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</si>
  <si>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</si>
  <si>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</si>
  <si>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</si>
  <si>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</si>
  <si>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</si>
  <si>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</si>
  <si>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</si>
  <si>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</si>
  <si>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</si>
  <si>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</si>
  <si>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</si>
  <si>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</si>
  <si>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</si>
  <si>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</si>
  <si>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</si>
  <si>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</si>
  <si>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</si>
  <si>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</si>
  <si>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</si>
  <si>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</si>
  <si>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</si>
  <si>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</si>
  <si>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</si>
  <si>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</si>
  <si>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</si>
  <si>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</si>
  <si>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</si>
  <si>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</si>
  <si>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</si>
  <si>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</si>
  <si>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</si>
  <si>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</si>
  <si>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</si>
  <si>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</si>
  <si>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</si>
  <si>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</si>
  <si>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</si>
  <si>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</si>
  <si>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</si>
  <si>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</si>
  <si>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</si>
  <si>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</si>
  <si>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</si>
  <si>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</si>
  <si>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</si>
  <si>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</si>
  <si>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</si>
  <si>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</si>
  <si>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</si>
  <si>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</si>
  <si>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</si>
  <si>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</si>
  <si>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</si>
  <si>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</si>
  <si>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</si>
  <si>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</si>
  <si>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</si>
  <si>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</si>
  <si>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</si>
  <si>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</si>
  <si>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</si>
  <si>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</si>
  <si>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</si>
  <si>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</si>
  <si>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</si>
  <si>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</si>
  <si>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</si>
  <si>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</si>
  <si>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</si>
  <si>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</si>
  <si>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</si>
  <si>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</si>
  <si>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</si>
  <si>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</si>
  <si>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</si>
  <si>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</si>
  <si>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</si>
  <si>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</si>
  <si>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</si>
  <si>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</si>
  <si>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</si>
  <si>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</si>
  <si>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</si>
  <si>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</si>
  <si>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</si>
  <si>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</si>
  <si>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</si>
  <si>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</si>
  <si>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</si>
  <si>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</si>
  <si>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</si>
  <si>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</si>
  <si>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</si>
  <si>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</si>
  <si>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</si>
  <si>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</si>
  <si>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</si>
  <si>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</si>
  <si>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</si>
  <si>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</si>
  <si>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</si>
  <si>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</si>
  <si>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</si>
  <si>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</si>
  <si>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</si>
  <si>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</si>
  <si>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</si>
  <si>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</si>
  <si>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</si>
  <si>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</si>
  <si>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</si>
  <si>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</si>
  <si>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</si>
  <si>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</si>
  <si>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</si>
  <si>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</si>
  <si>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</si>
  <si>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</si>
  <si>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</si>
  <si>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</si>
  <si>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</si>
  <si>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</si>
  <si>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</si>
  <si>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</si>
  <si>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</si>
  <si>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</si>
  <si>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</si>
  <si>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</si>
  <si>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</si>
  <si>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</si>
  <si>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</si>
  <si>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</si>
  <si>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</si>
  <si>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</si>
  <si>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</si>
  <si>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</si>
  <si>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</si>
  <si>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</si>
  <si>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</si>
  <si>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</si>
  <si>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</si>
  <si>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</si>
  <si>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</si>
  <si>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</si>
  <si>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</si>
  <si>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</si>
  <si>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</si>
  <si>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</si>
  <si>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</si>
  <si>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</si>
  <si>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</si>
  <si>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</si>
  <si>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</si>
  <si>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</si>
  <si>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</si>
  <si>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</si>
  <si>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</si>
  <si>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</si>
  <si>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</si>
  <si>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</si>
  <si>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</si>
  <si>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</si>
  <si>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</si>
  <si>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</si>
  <si>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</si>
  <si>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</si>
  <si>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</si>
  <si>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</si>
  <si>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</si>
  <si>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</si>
  <si>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</si>
  <si>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</si>
  <si>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</si>
  <si>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</si>
  <si>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</si>
  <si>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</si>
  <si>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</si>
  <si>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</si>
  <si>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</si>
  <si>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</si>
  <si>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</si>
  <si>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</si>
  <si>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</si>
  <si>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</si>
  <si>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</si>
  <si>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</si>
  <si>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</si>
  <si>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</si>
  <si>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</si>
  <si>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</si>
  <si>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</si>
  <si>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</si>
  <si>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</si>
  <si>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</si>
  <si>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</si>
  <si>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</si>
  <si>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</si>
  <si>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</si>
  <si>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</si>
  <si>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</si>
  <si>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</si>
  <si>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</si>
  <si>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</si>
  <si>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</si>
  <si>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</si>
  <si>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</si>
  <si>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</si>
  <si>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</si>
  <si>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</si>
  <si>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</si>
  <si>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</si>
  <si>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</si>
  <si>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</si>
  <si>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</si>
  <si>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</si>
  <si>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</si>
  <si>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</si>
  <si>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</si>
  <si>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</si>
  <si>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</si>
  <si>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</si>
  <si>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</si>
  <si>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</si>
  <si>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</si>
  <si>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</si>
  <si>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</si>
  <si>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</si>
  <si>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</si>
  <si>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</si>
  <si>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</si>
  <si>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</si>
  <si>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</si>
  <si>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</si>
  <si>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</si>
  <si>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</si>
  <si>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</si>
  <si>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</si>
  <si>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</si>
  <si>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</si>
  <si>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</si>
  <si>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</si>
  <si>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</si>
  <si>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</si>
  <si>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</si>
  <si>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</si>
  <si>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</si>
  <si>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</si>
  <si>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</si>
  <si>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</si>
  <si>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</si>
  <si>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</si>
  <si>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</si>
  <si>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</si>
  <si>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</si>
  <si>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</si>
  <si>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</si>
  <si>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</si>
  <si>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</si>
  <si>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</si>
  <si>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</si>
  <si>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</si>
  <si>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</si>
  <si>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</si>
  <si>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</si>
  <si>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</si>
  <si>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</si>
  <si>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</si>
  <si>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</si>
  <si>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</si>
  <si>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</si>
  <si>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</si>
  <si>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</si>
  <si>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</si>
  <si>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</si>
  <si>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</si>
  <si>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</si>
  <si>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</si>
  <si>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</si>
  <si>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</si>
  <si>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</si>
  <si>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</si>
  <si>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</si>
  <si>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</si>
  <si>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</si>
  <si>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</si>
  <si>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</si>
  <si>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</si>
  <si>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</si>
  <si>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</si>
  <si>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</si>
  <si>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</si>
  <si>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</si>
  <si>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</si>
  <si>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</si>
  <si>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</si>
  <si>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</si>
  <si>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</si>
  <si>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</si>
  <si>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</si>
  <si>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</si>
  <si>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</si>
  <si>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</si>
  <si>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</si>
  <si>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</si>
  <si>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</si>
  <si>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</si>
  <si>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</si>
  <si>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</si>
  <si>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</si>
  <si>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</si>
  <si>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</si>
  <si>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</si>
  <si>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</si>
  <si>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</si>
  <si>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</si>
  <si>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</si>
  <si>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</si>
  <si>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</si>
  <si>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</si>
  <si>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</si>
  <si>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</si>
  <si>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</si>
  <si>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</si>
  <si>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</si>
  <si>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</si>
  <si>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</si>
  <si>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</si>
  <si>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</si>
  <si>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</si>
  <si>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</si>
  <si>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</si>
  <si>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</si>
  <si>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</si>
  <si>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</si>
  <si>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</si>
  <si>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</si>
  <si>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</si>
  <si>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</si>
  <si>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</si>
  <si>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</si>
  <si>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</si>
  <si>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</si>
  <si>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</si>
  <si>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</si>
  <si>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</si>
  <si>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</si>
  <si>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</si>
  <si>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</si>
  <si>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</si>
  <si>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</si>
  <si>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</si>
  <si>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</si>
  <si>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</si>
  <si>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</si>
  <si>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</si>
  <si>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</si>
  <si>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</si>
  <si>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</si>
  <si>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</si>
  <si>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</si>
  <si>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</si>
  <si>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</si>
  <si>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</si>
  <si>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</si>
  <si>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</si>
  <si>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</si>
  <si>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</si>
  <si>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</si>
  <si>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</si>
  <si>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</si>
  <si>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</si>
  <si>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</si>
  <si>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</si>
  <si>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</si>
  <si>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</si>
  <si>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</si>
  <si>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</si>
  <si>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</si>
  <si>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</si>
  <si>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</si>
  <si>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</si>
  <si>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</si>
  <si>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</si>
  <si>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</si>
  <si>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</si>
  <si>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</si>
  <si>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</si>
  <si>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</si>
  <si>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</si>
  <si>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</si>
  <si>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</si>
  <si>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</si>
  <si>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</si>
  <si>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</si>
  <si>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</si>
  <si>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</si>
  <si>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</si>
  <si>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</si>
  <si>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</si>
  <si>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</si>
  <si>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</si>
  <si>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</si>
  <si>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</si>
  <si>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</si>
  <si>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</si>
  <si>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</si>
  <si>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</si>
  <si>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</si>
  <si>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</si>
  <si>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</si>
  <si>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</si>
  <si>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</si>
  <si>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</si>
  <si>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</si>
  <si>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</si>
  <si>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</si>
  <si>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</si>
  <si>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</si>
  <si>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</si>
  <si>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</si>
  <si>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</si>
  <si>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</si>
  <si>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</si>
  <si>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</si>
  <si>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</si>
  <si>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</si>
  <si>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</si>
  <si>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</si>
  <si>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</si>
  <si>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</si>
  <si>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</si>
  <si>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</si>
  <si>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</si>
  <si>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</si>
  <si>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</si>
  <si>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</si>
  <si>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</si>
  <si>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</si>
  <si>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</si>
  <si>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</si>
  <si>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</si>
  <si>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</si>
  <si>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</si>
  <si>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</si>
  <si>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</si>
  <si>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</si>
  <si>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</si>
  <si>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</si>
  <si>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</si>
  <si>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</si>
  <si>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</si>
  <si>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</si>
  <si>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</si>
  <si>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</si>
  <si>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</si>
  <si>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</si>
  <si>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</si>
  <si>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</si>
  <si>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</si>
  <si>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</si>
  <si>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</si>
  <si>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</si>
  <si>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</si>
  <si>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</si>
  <si>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</si>
  <si>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</si>
  <si>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</si>
  <si>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</si>
  <si>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</si>
  <si>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</si>
  <si>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</si>
  <si>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</si>
  <si>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</si>
  <si>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</si>
  <si>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</si>
  <si>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</si>
  <si>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</si>
  <si>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</si>
  <si>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</si>
  <si>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</si>
  <si>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</si>
  <si>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</si>
  <si>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</si>
  <si>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</si>
  <si>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</si>
  <si>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</si>
  <si>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</si>
  <si>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</si>
  <si>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</si>
  <si>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</si>
  <si>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</si>
  <si>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</si>
  <si>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</si>
  <si>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</si>
  <si>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</si>
  <si>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</si>
  <si>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</si>
  <si>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</si>
  <si>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</si>
  <si>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</si>
  <si>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</si>
  <si>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</si>
  <si>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</si>
  <si>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</si>
  <si>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</si>
  <si>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</si>
  <si>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</si>
  <si>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</si>
  <si>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</si>
  <si>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</si>
  <si>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</si>
  <si>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</si>
  <si>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</si>
  <si>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</si>
  <si>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</si>
  <si>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</si>
  <si>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</si>
  <si>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</si>
  <si>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</si>
  <si>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</si>
  <si>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</si>
  <si>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</si>
  <si>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</si>
  <si>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</si>
  <si>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</si>
  <si>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</si>
  <si>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</si>
  <si>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</si>
  <si>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</si>
  <si>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</si>
  <si>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</si>
  <si>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</si>
  <si>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</si>
  <si>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</si>
  <si>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</si>
  <si>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</si>
  <si>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</si>
  <si>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</si>
  <si>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</si>
  <si>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</si>
  <si>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</si>
  <si>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</si>
  <si>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</si>
  <si>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</si>
  <si>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</si>
  <si>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</si>
  <si>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</si>
  <si>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</si>
  <si>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</si>
  <si>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</si>
  <si>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</si>
  <si>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</si>
  <si>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</si>
  <si>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</si>
  <si>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</si>
  <si>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</si>
  <si>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</si>
  <si>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</si>
  <si>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</si>
  <si>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</si>
  <si>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</si>
  <si>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</si>
  <si>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</si>
  <si>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</si>
  <si>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</si>
  <si>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</si>
  <si>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</si>
  <si>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</si>
  <si>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</si>
  <si>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</si>
  <si>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</si>
  <si>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</si>
  <si>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</si>
  <si>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</si>
  <si>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</si>
  <si>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</si>
  <si>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</si>
  <si>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</si>
  <si>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</si>
  <si>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</si>
  <si>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</si>
  <si>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</si>
  <si>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</si>
  <si>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</si>
  <si>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</si>
  <si>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</si>
  <si>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</si>
  <si>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</si>
  <si>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</si>
  <si>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</si>
  <si>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</si>
  <si>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</si>
  <si>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</si>
  <si>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</si>
  <si>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</si>
  <si>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</si>
  <si>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</si>
  <si>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</si>
  <si>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</si>
  <si>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</si>
  <si>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</si>
  <si>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</si>
  <si>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</si>
  <si>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</si>
  <si>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</si>
  <si>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</si>
  <si>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</si>
  <si>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</si>
  <si>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</si>
  <si>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</si>
  <si>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</si>
  <si>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</si>
  <si>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</si>
  <si>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</si>
  <si>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</si>
  <si>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</si>
  <si>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</si>
  <si>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</si>
  <si>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</si>
  <si>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</si>
  <si>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</si>
  <si>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</si>
  <si>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</si>
  <si>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</si>
  <si>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</si>
  <si>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</si>
  <si>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</si>
  <si>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</si>
  <si>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</si>
  <si>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</si>
  <si>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</si>
  <si>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</si>
  <si>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</si>
  <si>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</si>
  <si>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</si>
  <si>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</si>
  <si>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</si>
  <si>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</si>
  <si>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</si>
  <si>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</si>
  <si>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</si>
  <si>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</si>
  <si>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</si>
  <si>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</si>
  <si>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</si>
  <si>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</si>
  <si>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</si>
  <si>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</si>
  <si>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</si>
  <si>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</si>
  <si>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</si>
  <si>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</si>
  <si>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</si>
  <si>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</si>
  <si>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</si>
  <si>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</si>
  <si>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</si>
  <si>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</si>
  <si>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</si>
  <si>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</si>
  <si>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</si>
  <si>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</si>
  <si>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</si>
  <si>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</si>
  <si>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</si>
  <si>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</si>
  <si>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</si>
  <si>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</si>
  <si>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</si>
  <si>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</si>
  <si>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</si>
  <si>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</si>
  <si>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</si>
  <si>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</si>
  <si>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</si>
  <si>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</si>
  <si>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</si>
  <si>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</si>
  <si>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</si>
  <si>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</si>
  <si>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</si>
  <si>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</si>
  <si>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</si>
  <si>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</si>
  <si>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</si>
  <si>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</si>
  <si>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</si>
  <si>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</si>
  <si>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</si>
  <si>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</si>
  <si>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</si>
  <si>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</si>
  <si>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</si>
  <si>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</si>
  <si>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</si>
  <si>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</si>
  <si>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</si>
  <si>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</si>
  <si>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</si>
  <si>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</si>
  <si>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</si>
  <si>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</si>
  <si>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</si>
  <si>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</si>
  <si>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</si>
  <si>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</si>
  <si>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</si>
  <si>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</si>
  <si>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</si>
  <si>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</si>
  <si>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</si>
  <si>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</si>
  <si>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</si>
  <si>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</si>
  <si>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</si>
  <si>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</si>
  <si>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</si>
  <si>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</si>
  <si>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</si>
  <si>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</si>
  <si>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</si>
  <si>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</si>
  <si>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</si>
  <si>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</si>
  <si>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</si>
  <si>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</si>
  <si>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</si>
  <si>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</si>
  <si>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</si>
  <si>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</si>
  <si>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</si>
  <si>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</si>
  <si>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</si>
  <si>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</si>
  <si>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</si>
  <si>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</si>
  <si>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</si>
  <si>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</si>
  <si>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</si>
  <si>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</si>
  <si>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</si>
  <si>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</si>
  <si>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</si>
  <si>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</si>
  <si>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</si>
  <si>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</si>
  <si>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</si>
  <si>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</si>
  <si>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</si>
  <si>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</si>
  <si>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</si>
  <si>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</si>
  <si>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</si>
  <si>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</si>
  <si>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</si>
  <si>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</si>
  <si>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</si>
  <si>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</si>
  <si>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</si>
  <si>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</si>
  <si>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</si>
  <si>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</si>
  <si>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</si>
  <si>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</si>
  <si>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</si>
  <si>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</si>
  <si>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</si>
  <si>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</si>
  <si>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</si>
  <si>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</si>
  <si>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</si>
  <si>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</si>
  <si>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</si>
  <si>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</si>
  <si>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</si>
  <si>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</si>
  <si>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</si>
  <si>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</si>
  <si>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</si>
  <si>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</si>
  <si>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</si>
  <si>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</si>
  <si>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</si>
  <si>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</si>
  <si>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</si>
  <si>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</si>
  <si>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</si>
  <si>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</si>
  <si>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</si>
  <si>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</si>
  <si>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</si>
  <si>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</si>
  <si>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</si>
  <si>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</si>
  <si>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</si>
  <si>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</si>
  <si>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</si>
  <si>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</si>
  <si>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</si>
  <si>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</si>
  <si>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</si>
  <si>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</si>
  <si>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</si>
  <si>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</si>
  <si>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</si>
  <si>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</si>
  <si>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</si>
  <si>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</si>
  <si>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</si>
  <si>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</si>
  <si>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</si>
  <si>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</si>
  <si>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</si>
  <si>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</si>
  <si>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</si>
  <si>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</si>
  <si>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</si>
  <si>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</si>
  <si>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</si>
  <si>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</si>
  <si>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</si>
  <si>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</si>
  <si>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</si>
  <si>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</si>
  <si>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</si>
  <si>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</si>
  <si>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</si>
  <si>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</si>
  <si>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</si>
  <si>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</si>
  <si>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</si>
  <si>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</si>
  <si>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</si>
  <si>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</si>
  <si>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</si>
  <si>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</si>
  <si>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</si>
  <si>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</si>
  <si>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</si>
  <si>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</si>
  <si>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</si>
  <si>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</si>
  <si>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</si>
  <si>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</si>
  <si>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</si>
  <si>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</si>
  <si>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</si>
  <si>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</si>
  <si>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</si>
  <si>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</si>
  <si>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</si>
  <si>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</si>
  <si>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</si>
  <si>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</si>
  <si>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</si>
  <si>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</si>
  <si>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</si>
  <si>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</si>
  <si>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</si>
  <si>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</si>
  <si>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</si>
  <si>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</si>
  <si>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</si>
  <si>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</si>
  <si>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</si>
  <si>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</si>
  <si>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</si>
  <si>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</si>
  <si>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</si>
  <si>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</si>
  <si>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</si>
  <si>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</si>
  <si>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</si>
  <si>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</si>
  <si>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</si>
  <si>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</si>
  <si>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</si>
  <si>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</si>
  <si>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</si>
  <si>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</si>
  <si>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</si>
  <si>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</si>
  <si>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</si>
  <si>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</si>
  <si>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</si>
  <si>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</si>
  <si>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</si>
  <si>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</si>
  <si>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</si>
  <si>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</si>
  <si>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</si>
  <si>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</si>
  <si>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</si>
  <si>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</si>
  <si>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</si>
  <si>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</si>
  <si>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</si>
  <si>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</si>
  <si>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</si>
  <si>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</si>
  <si>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</si>
  <si>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</si>
  <si>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</si>
  <si>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</si>
  <si>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</si>
  <si>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</si>
  <si>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</si>
  <si>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</si>
  <si>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</si>
  <si>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</si>
  <si>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</si>
  <si>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</si>
  <si>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</si>
  <si>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</si>
  <si>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</si>
  <si>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</si>
  <si>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</si>
  <si>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</si>
  <si>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</si>
  <si>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</si>
  <si>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</si>
  <si>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</si>
  <si>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</si>
  <si>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</si>
  <si>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</si>
  <si>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</si>
  <si>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</si>
  <si>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</si>
  <si>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</si>
  <si>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</si>
  <si>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</si>
  <si>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</si>
  <si>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</si>
  <si>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</si>
  <si>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</si>
  <si>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</si>
  <si>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</si>
  <si>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</si>
  <si>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</si>
  <si>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</si>
  <si>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</si>
  <si>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</si>
  <si>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</si>
  <si>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</si>
  <si>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</si>
  <si>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</si>
  <si>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</si>
  <si>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</si>
  <si>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</si>
  <si>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</si>
  <si>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</si>
  <si>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</si>
  <si>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</si>
  <si>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</si>
  <si>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</si>
  <si>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</si>
  <si>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</si>
  <si>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</si>
  <si>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</si>
  <si>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</si>
  <si>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</si>
  <si>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</si>
  <si>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</si>
  <si>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</si>
  <si>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</si>
  <si>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</si>
  <si>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</si>
  <si>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</si>
  <si>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</si>
  <si>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</si>
  <si>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</si>
  <si>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</si>
  <si>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</si>
  <si>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</si>
  <si>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</si>
  <si>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</si>
  <si>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</si>
  <si>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</si>
  <si>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</si>
  <si>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</si>
  <si>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</si>
  <si>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</si>
  <si>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</si>
  <si>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</si>
  <si>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</si>
  <si>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</si>
  <si>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</si>
  <si>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</si>
  <si>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</si>
  <si>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</si>
  <si>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</si>
  <si>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</si>
  <si>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</si>
  <si>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</si>
  <si>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</si>
  <si>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</si>
  <si>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</si>
  <si>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</si>
  <si>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</si>
  <si>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</si>
  <si>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</si>
  <si>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</si>
  <si>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</si>
  <si>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</si>
  <si>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</si>
  <si>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</si>
  <si>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</si>
  <si>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</si>
  <si>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</si>
  <si>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</si>
  <si>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</si>
  <si>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</si>
  <si>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</si>
  <si>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</si>
  <si>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</si>
  <si>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</si>
  <si>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</si>
  <si>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</si>
  <si>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</si>
  <si>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</si>
  <si>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</si>
  <si>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</si>
  <si>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</si>
  <si>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</si>
  <si>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</si>
  <si>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</si>
  <si>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</si>
  <si>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</si>
  <si>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</si>
  <si>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</si>
  <si>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</si>
  <si>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</si>
  <si>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</si>
  <si>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</si>
  <si>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</si>
  <si>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</si>
  <si>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</si>
  <si>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</si>
  <si>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</si>
  <si>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</si>
  <si>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</si>
  <si>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</si>
  <si>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</si>
  <si>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</si>
  <si>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</si>
  <si>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</si>
  <si>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</si>
  <si>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</si>
  <si>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</si>
  <si>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</si>
  <si>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</si>
  <si>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</si>
  <si>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</si>
  <si>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</si>
  <si>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</si>
  <si>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</si>
  <si>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</si>
  <si>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</si>
  <si>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</si>
  <si>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</si>
  <si>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</si>
  <si>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</si>
  <si>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</si>
  <si>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</si>
  <si>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</si>
  <si>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</si>
  <si>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</si>
  <si>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</si>
  <si>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</si>
  <si>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</si>
  <si>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</si>
  <si>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</si>
  <si>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</si>
  <si>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</si>
  <si>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</si>
  <si>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</si>
  <si>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</si>
  <si>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</si>
  <si>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</si>
  <si>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</si>
  <si>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</si>
  <si>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</si>
  <si>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</si>
  <si>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</si>
  <si>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</si>
  <si>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</si>
  <si>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</si>
  <si>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</si>
  <si>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</si>
  <si>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</si>
  <si>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</si>
  <si>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</si>
  <si>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</si>
  <si>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</si>
  <si>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</si>
  <si>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</si>
  <si>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</si>
  <si>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</si>
  <si>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</si>
  <si>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</si>
  <si>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</si>
  <si>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</si>
  <si>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</si>
  <si>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</si>
  <si>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</si>
  <si>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</si>
  <si>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</si>
  <si>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</si>
  <si>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</si>
  <si>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</si>
  <si>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</si>
  <si>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</si>
  <si>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</si>
  <si>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</si>
  <si>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</si>
  <si>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</si>
  <si>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</si>
  <si>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</si>
  <si>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</si>
  <si>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</si>
  <si>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</si>
  <si>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</si>
  <si>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</si>
  <si>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</si>
  <si>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</si>
  <si>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</si>
  <si>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</si>
  <si>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</si>
  <si>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</si>
  <si>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</si>
  <si>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</si>
  <si>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</si>
  <si>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</si>
  <si>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</si>
  <si>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</si>
  <si>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</si>
  <si>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</si>
  <si>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</si>
  <si>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</si>
  <si>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</si>
  <si>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</si>
  <si>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</si>
  <si>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</si>
  <si>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</si>
  <si>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</si>
  <si>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</si>
  <si>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</si>
  <si>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</si>
  <si>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</si>
  <si>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</si>
  <si>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</si>
  <si>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</si>
  <si>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</si>
  <si>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</si>
  <si>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</si>
  <si>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</si>
  <si>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</si>
  <si>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</si>
  <si>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</si>
  <si>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</si>
  <si>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</si>
  <si>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</si>
  <si>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</si>
  <si>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</si>
  <si>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</si>
  <si>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</si>
  <si>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</si>
  <si>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</si>
  <si>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</si>
  <si>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</si>
  <si>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</si>
  <si>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</si>
  <si>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</si>
  <si>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</si>
  <si>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</si>
  <si>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</si>
  <si>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</si>
  <si>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</si>
  <si>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</si>
  <si>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</si>
  <si>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</si>
  <si>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</si>
  <si>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</si>
  <si>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</si>
  <si>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</si>
  <si>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</si>
  <si>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</si>
  <si>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</si>
  <si>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</si>
  <si>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</si>
  <si>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</si>
  <si>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</si>
  <si>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</si>
  <si>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</si>
  <si>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</si>
  <si>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</si>
  <si>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</si>
  <si>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</si>
  <si>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</si>
  <si>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</si>
  <si>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</si>
  <si>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</si>
  <si>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</si>
  <si>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</si>
  <si>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</si>
  <si>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</si>
  <si>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</si>
  <si>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</si>
  <si>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</si>
  <si>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</si>
  <si>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</si>
  <si>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</si>
  <si>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</si>
  <si>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</si>
  <si>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</si>
  <si>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</si>
  <si>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</si>
  <si>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</si>
  <si>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</si>
  <si>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</si>
  <si>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</si>
  <si>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</si>
  <si>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</si>
  <si>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</si>
  <si>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</si>
  <si>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</si>
  <si>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</si>
  <si>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</si>
  <si>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</si>
  <si>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</si>
  <si>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</si>
  <si>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</si>
  <si>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</si>
  <si>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</si>
  <si>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</si>
  <si>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</si>
  <si>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</si>
  <si>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</si>
  <si>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</si>
  <si>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</si>
  <si>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</si>
  <si>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</si>
  <si>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</si>
  <si>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</si>
  <si>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</si>
  <si>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</si>
  <si>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</si>
  <si>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</si>
  <si>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</si>
  <si>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</si>
  <si>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</si>
  <si>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</si>
  <si>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</si>
  <si>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</si>
  <si>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</si>
  <si>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</si>
  <si>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</si>
  <si>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</si>
  <si>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</si>
  <si>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</si>
  <si>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</si>
  <si>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</si>
  <si>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</si>
  <si>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</si>
  <si>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</si>
  <si>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</si>
  <si>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</si>
  <si>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</si>
  <si>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</si>
  <si>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</si>
  <si>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</si>
  <si>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</si>
  <si>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</si>
  <si>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</si>
  <si>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</si>
  <si>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</si>
  <si>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</si>
  <si>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</si>
  <si>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</si>
  <si>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</si>
  <si>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</si>
  <si>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</si>
  <si>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</si>
  <si>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</si>
  <si>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</si>
  <si>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</si>
  <si>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</si>
  <si>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</si>
  <si>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</si>
  <si>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</si>
  <si>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</si>
  <si>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</si>
  <si>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</si>
  <si>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</si>
  <si>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</si>
  <si>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</si>
  <si>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</si>
  <si>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</si>
  <si>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</si>
  <si>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</si>
  <si>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</si>
  <si>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</si>
  <si>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</si>
  <si>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</si>
  <si>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</si>
  <si>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</si>
  <si>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</si>
  <si>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</si>
  <si>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</si>
  <si>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</si>
  <si>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</si>
  <si>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</si>
  <si>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</si>
  <si>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</si>
  <si>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</si>
  <si>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</si>
  <si>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</si>
  <si>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</si>
  <si>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</si>
  <si>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</si>
  <si>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</si>
  <si>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</si>
  <si>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</si>
  <si>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</si>
  <si>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</si>
  <si>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</si>
  <si>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</si>
  <si>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</si>
  <si>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</si>
  <si>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</si>
  <si>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</si>
  <si>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</si>
  <si>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</si>
  <si>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</si>
  <si>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</si>
  <si>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</si>
  <si>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</si>
  <si>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</si>
  <si>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</si>
  <si>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</si>
  <si>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</si>
  <si>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</si>
  <si>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</si>
  <si>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</si>
  <si>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</si>
  <si>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</si>
  <si>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</si>
  <si>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</si>
  <si>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</si>
  <si>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</si>
  <si>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</si>
  <si>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</si>
  <si>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</si>
  <si>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</si>
  <si>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</si>
  <si>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</si>
  <si>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</si>
  <si>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</si>
  <si>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</si>
  <si>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</si>
  <si>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</si>
  <si>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</si>
  <si>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</si>
  <si>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</si>
  <si>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</si>
  <si>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</si>
  <si>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</si>
  <si>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</si>
  <si>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</si>
  <si>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</si>
  <si>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</si>
  <si>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</si>
  <si>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</si>
  <si>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</si>
  <si>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</si>
  <si>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</si>
  <si>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</si>
  <si>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</si>
  <si>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</si>
  <si>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</si>
  <si>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</si>
  <si>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</si>
  <si>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</si>
  <si>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</si>
  <si>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</si>
  <si>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</si>
  <si>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</si>
  <si>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</si>
  <si>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</si>
  <si>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</si>
  <si>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</si>
  <si>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</si>
  <si>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</si>
  <si>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</si>
  <si>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</si>
  <si>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</si>
  <si>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</si>
  <si>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</si>
  <si>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</si>
  <si>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</si>
  <si>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</si>
  <si>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</si>
  <si>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</si>
  <si>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</si>
  <si>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</si>
  <si>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</si>
  <si>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</si>
  <si>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</si>
  <si>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</si>
  <si>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</si>
  <si>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</si>
  <si>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</si>
  <si>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</si>
  <si>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</si>
  <si>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</si>
  <si>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</si>
  <si>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</si>
  <si>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</si>
  <si>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</si>
  <si>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</si>
  <si>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</si>
  <si>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</si>
  <si>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</si>
  <si>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</si>
  <si>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</si>
  <si>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</si>
  <si>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</si>
  <si>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</si>
  <si>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</si>
  <si>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</si>
  <si>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</si>
  <si>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</si>
  <si>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</si>
  <si>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</si>
  <si>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</si>
  <si>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</si>
  <si>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</si>
  <si>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</si>
  <si>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</si>
  <si>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</si>
  <si>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</si>
  <si>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</si>
  <si>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</si>
  <si>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</si>
  <si>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</si>
  <si>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</si>
  <si>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</si>
  <si>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</si>
  <si>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</si>
  <si>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</si>
  <si>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</si>
  <si>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</si>
  <si>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</si>
  <si>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</si>
  <si>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</si>
  <si>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</si>
  <si>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</si>
  <si>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</si>
  <si>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</si>
  <si>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</si>
  <si>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</si>
  <si>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</si>
  <si>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</si>
  <si>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</si>
  <si>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</si>
  <si>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</si>
  <si>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</si>
  <si>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</si>
  <si>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</si>
  <si>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</si>
  <si>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</si>
  <si>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</si>
  <si>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</si>
  <si>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</si>
  <si>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</si>
  <si>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</si>
  <si>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</si>
  <si>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</si>
  <si>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</si>
  <si>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</si>
  <si>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</si>
  <si>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</si>
  <si>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</si>
  <si>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</si>
  <si>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</si>
  <si>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</si>
  <si>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</si>
  <si>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</si>
  <si>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</si>
  <si>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</si>
  <si>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</si>
  <si>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</si>
  <si>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</si>
  <si>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</si>
  <si>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</si>
  <si>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</si>
  <si>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</si>
  <si>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</si>
  <si>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</si>
  <si>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</si>
  <si>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</si>
  <si>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</si>
  <si>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</si>
  <si>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</si>
  <si>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</si>
  <si>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</si>
  <si>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</si>
  <si>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</si>
  <si>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</si>
  <si>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</si>
  <si>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</si>
  <si>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</si>
  <si>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</si>
  <si>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</si>
  <si>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</si>
  <si>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</si>
  <si>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</si>
  <si>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</si>
  <si>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</si>
  <si>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</si>
  <si>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</si>
  <si>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</si>
  <si>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</si>
  <si>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</si>
  <si>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</si>
  <si>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</si>
  <si>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</si>
  <si>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</si>
  <si>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</si>
  <si>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</si>
  <si>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</si>
  <si>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</si>
  <si>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</si>
  <si>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</si>
  <si>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</si>
  <si>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</si>
  <si>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</si>
  <si>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</si>
  <si>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</si>
  <si>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</si>
  <si>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</si>
  <si>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</si>
  <si>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</si>
  <si>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</si>
  <si>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</si>
  <si>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</si>
  <si>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</si>
  <si>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</si>
  <si>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</si>
  <si>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</si>
  <si>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</si>
  <si>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</si>
  <si>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</si>
  <si>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</si>
  <si>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</si>
  <si>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</si>
  <si>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</si>
  <si>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</si>
  <si>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</si>
  <si>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</si>
  <si>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</si>
  <si>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</si>
  <si>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</si>
  <si>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</si>
  <si>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</si>
  <si>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</si>
  <si>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</si>
  <si>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</si>
  <si>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</si>
  <si>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</si>
  <si>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</si>
  <si>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</si>
  <si>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</si>
  <si>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</si>
  <si>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</si>
  <si>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</si>
  <si>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</si>
  <si>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</si>
  <si>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</si>
  <si>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</si>
  <si>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</si>
  <si>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</si>
  <si>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</si>
  <si>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</si>
  <si>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</si>
  <si>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</si>
  <si>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</si>
  <si>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</si>
  <si>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</si>
  <si>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</si>
  <si>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</si>
  <si>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</si>
  <si>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</si>
  <si>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</si>
  <si>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</si>
  <si>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</si>
  <si>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</si>
  <si>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</si>
  <si>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</si>
  <si>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</si>
  <si>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</si>
  <si>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</si>
  <si>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</si>
  <si>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</si>
  <si>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</si>
  <si>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</si>
  <si>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</si>
  <si>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</si>
  <si>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</si>
  <si>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</si>
  <si>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</si>
  <si>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</si>
  <si>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</si>
  <si>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</si>
  <si>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</si>
  <si>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</si>
  <si>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</si>
  <si>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</si>
  <si>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</si>
  <si>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</si>
  <si>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</si>
  <si>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</si>
  <si>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</si>
  <si>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</si>
  <si>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</si>
  <si>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</si>
  <si>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</si>
  <si>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</si>
  <si>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</si>
  <si>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</si>
  <si>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</si>
  <si>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</si>
  <si>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</si>
  <si>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</si>
  <si>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</si>
  <si>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</si>
  <si>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</si>
  <si>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</si>
  <si>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</si>
  <si>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</si>
  <si>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</si>
  <si>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</si>
  <si>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</si>
  <si>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</si>
  <si>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</si>
  <si>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</si>
  <si>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</si>
  <si>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</si>
  <si>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</si>
  <si>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</si>
  <si>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</si>
  <si>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</si>
  <si>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</si>
  <si>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</si>
  <si>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</si>
  <si>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</si>
  <si>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</si>
  <si>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</si>
  <si>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</si>
  <si>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</si>
  <si>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</si>
  <si>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</si>
  <si>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</si>
  <si>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</si>
  <si>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</si>
  <si>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</si>
  <si>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</si>
  <si>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</si>
  <si>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</si>
  <si>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</si>
  <si>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</si>
  <si>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</si>
  <si>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</si>
  <si>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</si>
  <si>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</si>
  <si>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</si>
  <si>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</si>
  <si>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</si>
  <si>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</si>
  <si>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</si>
  <si>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</si>
  <si>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</si>
  <si>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</si>
  <si>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</si>
  <si>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</si>
  <si>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</si>
  <si>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</si>
  <si>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</si>
  <si>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</si>
  <si>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</si>
  <si>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</si>
  <si>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</si>
  <si>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</si>
  <si>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</si>
  <si>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</si>
  <si>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</si>
  <si>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</si>
  <si>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</si>
  <si>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</si>
  <si>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</si>
  <si>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</si>
  <si>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</si>
  <si>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</si>
  <si>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</si>
  <si>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</si>
  <si>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</si>
  <si>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</si>
  <si>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</si>
  <si>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</si>
  <si>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</si>
  <si>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</si>
  <si>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</si>
  <si>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</si>
  <si>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</si>
  <si>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</si>
  <si>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</si>
  <si>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</si>
  <si>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</si>
  <si>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</si>
  <si>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</si>
  <si>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</si>
  <si>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</si>
  <si>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</si>
  <si>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</si>
  <si>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</si>
  <si>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</si>
  <si>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</si>
  <si>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</si>
  <si>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</si>
  <si>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</si>
  <si>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</si>
  <si>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</si>
  <si>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</si>
  <si>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</si>
  <si>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</si>
  <si>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</si>
  <si>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</si>
  <si>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</si>
  <si>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</si>
  <si>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</si>
  <si>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</si>
  <si>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</si>
  <si>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</si>
  <si>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</si>
  <si>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</si>
  <si>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</si>
  <si>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</si>
  <si>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</si>
  <si>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</si>
  <si>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</si>
  <si>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</si>
  <si>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</si>
  <si>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</si>
  <si>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</si>
  <si>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</si>
  <si>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</si>
  <si>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</si>
  <si>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</si>
  <si>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</si>
  <si>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</si>
  <si>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</si>
  <si>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</si>
  <si>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</si>
  <si>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</si>
  <si>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</si>
  <si>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</si>
  <si>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</si>
  <si>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</si>
  <si>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</si>
  <si>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</si>
  <si>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</si>
  <si>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</si>
  <si>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</si>
  <si>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</si>
  <si>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</si>
  <si>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</si>
  <si>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</si>
  <si>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</si>
  <si>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</si>
  <si>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</si>
  <si>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</si>
  <si>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</si>
  <si>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</si>
  <si>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</si>
  <si>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</si>
  <si>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</si>
  <si>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</si>
  <si>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</si>
  <si>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</si>
  <si>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</si>
  <si>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</si>
  <si>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</si>
  <si>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</si>
  <si>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</si>
  <si>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</si>
  <si>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</si>
  <si>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</si>
  <si>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</si>
  <si>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</si>
  <si>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</si>
  <si>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</si>
  <si>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</si>
  <si>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</si>
  <si>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</si>
  <si>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</si>
  <si>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</si>
  <si>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</si>
  <si>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</si>
  <si>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</si>
  <si>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</si>
  <si>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</si>
  <si>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</si>
  <si>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</si>
  <si>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</si>
  <si>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</si>
  <si>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</si>
  <si>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</si>
  <si>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</si>
  <si>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</si>
  <si>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</si>
  <si>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</si>
  <si>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</si>
  <si>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</si>
  <si>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</si>
  <si>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</si>
  <si>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</si>
  <si>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</si>
  <si>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</si>
  <si>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</si>
  <si>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</si>
  <si>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</si>
  <si>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</si>
  <si>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</si>
  <si>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</si>
  <si>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</si>
  <si>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</si>
  <si>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</si>
  <si>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</si>
  <si>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</si>
  <si>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</si>
  <si>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</si>
  <si>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</si>
  <si>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</si>
  <si>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</si>
  <si>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</si>
  <si>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</si>
  <si>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</si>
  <si>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</si>
  <si>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</si>
  <si>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</si>
  <si>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</si>
  <si>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</si>
  <si>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</si>
  <si>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</si>
  <si>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</si>
  <si>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</si>
  <si>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</si>
  <si>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</si>
  <si>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</si>
  <si>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</si>
  <si>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</si>
  <si>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</si>
  <si>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</si>
  <si>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</si>
  <si>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</si>
  <si>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</si>
  <si>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</si>
  <si>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</si>
  <si>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</si>
  <si>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</si>
  <si>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</si>
  <si>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</si>
  <si>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</si>
  <si>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</si>
  <si>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</si>
  <si>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</si>
  <si>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</si>
  <si>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</si>
  <si>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</si>
  <si>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</si>
  <si>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</si>
  <si>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</si>
  <si>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</si>
  <si>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</si>
  <si>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</si>
  <si>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</si>
  <si>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</si>
  <si>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</si>
  <si>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</si>
  <si>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</si>
  <si>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</si>
  <si>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</si>
  <si>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</si>
  <si>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</si>
  <si>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</si>
  <si>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</si>
  <si>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</si>
  <si>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</si>
  <si>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</si>
  <si>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</si>
  <si>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</si>
  <si>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</si>
  <si>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</si>
  <si>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</si>
  <si>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</si>
  <si>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</si>
  <si>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</si>
  <si>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</si>
  <si>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</si>
  <si>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</si>
  <si>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</si>
  <si>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</si>
  <si>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</si>
  <si>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</si>
  <si>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</si>
  <si>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</si>
  <si>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</si>
  <si>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</si>
  <si>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</si>
  <si>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</si>
  <si>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</si>
  <si>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</si>
  <si>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</si>
  <si>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</si>
  <si>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</si>
  <si>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</si>
  <si>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</si>
  <si>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</si>
  <si>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</si>
  <si>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</si>
  <si>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</si>
  <si>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</si>
  <si>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</si>
  <si>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</si>
  <si>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</si>
  <si>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</si>
  <si>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</si>
  <si>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</si>
  <si>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</si>
  <si>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</si>
  <si>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</si>
  <si>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</si>
  <si>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</si>
  <si>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</si>
  <si>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</si>
  <si>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</si>
  <si>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</si>
  <si>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</si>
  <si>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</si>
  <si>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</si>
  <si>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</si>
  <si>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</si>
  <si>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</si>
  <si>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</si>
  <si>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</si>
  <si>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</si>
  <si>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</si>
  <si>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</si>
  <si>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</si>
  <si>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</si>
  <si>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</si>
  <si>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</si>
  <si>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</si>
  <si>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</si>
  <si>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</si>
  <si>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</si>
  <si>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</si>
  <si>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</si>
  <si>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</si>
  <si>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</si>
  <si>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</si>
  <si>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</si>
  <si>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</si>
  <si>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</si>
  <si>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</si>
  <si>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</si>
  <si>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</si>
  <si>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</si>
  <si>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</si>
  <si>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</si>
  <si>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</si>
  <si>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</si>
  <si>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</si>
  <si>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</si>
  <si>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</si>
  <si>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</si>
  <si>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</si>
  <si>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</si>
  <si>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</si>
  <si>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</si>
  <si>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</si>
  <si>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</si>
  <si>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</si>
  <si>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</si>
  <si>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</si>
  <si>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</si>
  <si>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</si>
  <si>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</si>
  <si>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</si>
  <si>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</si>
  <si>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</si>
  <si>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</si>
  <si>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</si>
  <si>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</si>
  <si>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</si>
  <si>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</si>
  <si>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</si>
  <si>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</si>
  <si>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</si>
  <si>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</si>
  <si>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</si>
  <si>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</si>
  <si>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</si>
  <si>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</si>
  <si>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</si>
  <si>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</si>
  <si>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</si>
  <si>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</si>
  <si>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</si>
  <si>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</si>
  <si>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</si>
  <si>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</si>
  <si>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</si>
  <si>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</si>
  <si>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</si>
  <si>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</si>
  <si>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</si>
  <si>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</si>
  <si>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</si>
  <si>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</si>
  <si>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</si>
  <si>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</si>
  <si>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</si>
  <si>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</si>
  <si>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</si>
  <si>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</si>
  <si>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</si>
  <si>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</si>
  <si>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</si>
  <si>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</si>
  <si>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</si>
  <si>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</si>
  <si>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</si>
  <si>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</si>
  <si>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</si>
  <si>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</si>
  <si>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</si>
  <si>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</si>
  <si>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</si>
  <si>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</si>
  <si>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</si>
  <si>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</si>
  <si>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</si>
  <si>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</si>
  <si>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</si>
  <si>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</si>
  <si>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</si>
  <si>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</si>
  <si>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</si>
  <si>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</si>
  <si>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</si>
  <si>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</si>
  <si>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</si>
  <si>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</si>
  <si>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</si>
  <si>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</si>
  <si>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</si>
  <si>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</si>
  <si>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</si>
  <si>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</si>
  <si>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</si>
  <si>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</si>
  <si>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</si>
  <si>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</si>
  <si>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</si>
  <si>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</si>
  <si>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</si>
  <si>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</si>
  <si>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</si>
  <si>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</si>
  <si>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</si>
  <si>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</si>
  <si>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</si>
  <si>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</si>
  <si>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</si>
  <si>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</si>
  <si>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</si>
  <si>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</si>
  <si>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</si>
  <si>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</si>
  <si>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</si>
  <si>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</si>
  <si>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</si>
  <si>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</si>
  <si>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</si>
  <si>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</si>
  <si>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</si>
  <si>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</si>
  <si>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</si>
  <si>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</si>
  <si>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</si>
  <si>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</si>
  <si>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</si>
  <si>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</si>
  <si>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</si>
  <si>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</si>
  <si>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</si>
  <si>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</si>
  <si>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</si>
  <si>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</si>
  <si>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</si>
  <si>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</si>
  <si>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</si>
  <si>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</si>
  <si>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</si>
  <si>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</si>
  <si>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</si>
  <si>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</si>
  <si>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</si>
  <si>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</si>
  <si>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</si>
  <si>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</si>
  <si>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</si>
  <si>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</si>
  <si>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</si>
  <si>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</si>
  <si>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</si>
  <si>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</si>
  <si>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</si>
  <si>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</si>
  <si>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</si>
  <si>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</si>
  <si>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</si>
  <si>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</si>
  <si>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</si>
  <si>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</si>
  <si>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</si>
  <si>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</si>
  <si>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</si>
  <si>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</si>
  <si>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</si>
  <si>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</si>
  <si>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</si>
  <si>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</si>
  <si>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</si>
  <si>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</si>
  <si>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</si>
  <si>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</si>
  <si>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</si>
  <si>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</si>
  <si>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</si>
  <si>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</si>
  <si>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</si>
  <si>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</si>
  <si>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</si>
  <si>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</si>
  <si>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</si>
  <si>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</si>
  <si>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</si>
  <si>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</si>
  <si>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</si>
  <si>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</si>
  <si>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</si>
  <si>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</si>
  <si>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</si>
  <si>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</si>
  <si>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</si>
  <si>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</si>
  <si>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</si>
  <si>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</si>
  <si>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</si>
  <si>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</si>
  <si>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</si>
  <si>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</si>
  <si>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</si>
  <si>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</si>
  <si>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</si>
  <si>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</si>
  <si>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</si>
  <si>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</si>
  <si>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</si>
  <si>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</si>
  <si>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</si>
  <si>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</si>
  <si>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</si>
  <si>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</si>
  <si>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</si>
  <si>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</si>
  <si>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</si>
  <si>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</si>
  <si>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</si>
  <si>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</si>
  <si>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</si>
  <si>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</si>
  <si>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</si>
  <si>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</si>
  <si>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</si>
  <si>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</si>
  <si>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</si>
  <si>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</si>
  <si>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</si>
  <si>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</si>
  <si>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</si>
  <si>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</si>
  <si>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</si>
  <si>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</si>
  <si>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</si>
  <si>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</si>
  <si>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</si>
  <si>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</si>
  <si>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</si>
  <si>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</si>
  <si>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</si>
  <si>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</si>
  <si>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</si>
  <si>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</si>
  <si>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</si>
  <si>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</si>
  <si>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</si>
  <si>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</si>
  <si>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</si>
  <si>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</si>
  <si>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</si>
  <si>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</si>
  <si>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</si>
  <si>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</si>
  <si>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</si>
  <si>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</si>
  <si>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</si>
  <si>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</si>
  <si>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</si>
  <si>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</si>
  <si>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</si>
  <si>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</si>
  <si>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</si>
  <si>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</si>
  <si>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</si>
  <si>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</si>
  <si>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</si>
  <si>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</si>
  <si>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</si>
  <si>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</si>
  <si>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</si>
  <si>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</si>
  <si>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</si>
  <si>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</si>
  <si>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</si>
  <si>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</si>
  <si>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</si>
  <si>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</si>
  <si>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</si>
  <si>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</si>
  <si>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</si>
  <si>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</si>
  <si>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</si>
  <si>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</si>
  <si>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</si>
  <si>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</si>
  <si>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</si>
  <si>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</si>
  <si>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</si>
  <si>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</si>
  <si>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</si>
  <si>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</si>
  <si>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</si>
  <si>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</si>
  <si>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</si>
  <si>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</si>
  <si>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</si>
  <si>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</si>
  <si>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</si>
  <si>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</si>
  <si>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</si>
  <si>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</si>
  <si>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</si>
  <si>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</si>
  <si>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</si>
  <si>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</si>
  <si>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</si>
  <si>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</si>
  <si>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</si>
  <si>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</si>
  <si>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</si>
  <si>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</si>
  <si>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</si>
  <si>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</si>
  <si>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</si>
  <si>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</si>
  <si>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</si>
  <si>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</si>
  <si>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</si>
  <si>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</si>
  <si>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</si>
  <si>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</si>
  <si>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</si>
  <si>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</si>
  <si>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</si>
  <si>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</si>
  <si>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</si>
  <si>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</si>
  <si>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</si>
  <si>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</si>
  <si>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</si>
  <si>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</si>
  <si>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</si>
  <si>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</si>
  <si>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</si>
  <si>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</si>
  <si>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</si>
  <si>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</si>
  <si>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</si>
  <si>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</si>
  <si>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</si>
  <si>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</si>
  <si>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</si>
  <si>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</si>
  <si>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</si>
  <si>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</si>
  <si>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</si>
  <si>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</si>
  <si>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</si>
  <si>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</si>
  <si>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</si>
  <si>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</si>
  <si>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</si>
  <si>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</si>
  <si>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</si>
  <si>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</si>
  <si>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</si>
  <si>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</si>
  <si>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</si>
  <si>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</si>
  <si>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</si>
  <si>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</si>
  <si>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</si>
  <si>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</si>
  <si>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</si>
  <si>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</si>
  <si>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</si>
  <si>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</si>
  <si>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</si>
  <si>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</si>
  <si>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</si>
  <si>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</si>
  <si>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</si>
  <si>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</si>
  <si>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</si>
  <si>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</si>
  <si>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</si>
  <si>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</si>
  <si>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</si>
  <si>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</si>
  <si>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</si>
  <si>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</si>
  <si>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</si>
  <si>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</si>
  <si>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</si>
  <si>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</si>
  <si>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</si>
  <si>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</si>
  <si>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</si>
  <si>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</si>
  <si>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</si>
  <si>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</si>
  <si>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</si>
  <si>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</si>
  <si>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</si>
  <si>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</si>
  <si>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</si>
  <si>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</si>
  <si>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</si>
  <si>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</si>
  <si>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</si>
  <si>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</si>
  <si>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</si>
  <si>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</si>
  <si>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</si>
  <si>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</si>
  <si>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</si>
  <si>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</si>
  <si>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</si>
  <si>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</si>
  <si>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</si>
  <si>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</si>
  <si>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</si>
  <si>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</si>
  <si>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</si>
  <si>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</si>
  <si>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</si>
  <si>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</si>
  <si>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</si>
  <si>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</si>
  <si>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</si>
  <si>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</si>
  <si>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</si>
  <si>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</si>
  <si>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</si>
  <si>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</si>
  <si>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</si>
  <si>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</si>
  <si>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</si>
  <si>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</si>
  <si>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</si>
  <si>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</si>
  <si>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</si>
  <si>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</si>
  <si>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</si>
  <si>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</si>
  <si>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</si>
  <si>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</si>
  <si>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</si>
  <si>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</si>
  <si>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</si>
  <si>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</si>
  <si>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</si>
  <si>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</si>
  <si>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</si>
  <si>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</si>
  <si>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</si>
  <si>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</si>
  <si>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</si>
  <si>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</si>
  <si>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</si>
  <si>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</si>
  <si>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</si>
  <si>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</si>
  <si>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</si>
  <si>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</si>
  <si>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</si>
  <si>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</si>
  <si>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</si>
  <si>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</si>
  <si>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</si>
  <si>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</si>
  <si>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</si>
  <si>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</si>
  <si>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</si>
  <si>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</si>
  <si>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</si>
  <si>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</si>
  <si>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</si>
  <si>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</si>
  <si>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</si>
  <si>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</si>
  <si>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</si>
  <si>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</si>
  <si>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</si>
  <si>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</si>
  <si>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</si>
  <si>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</si>
  <si>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</si>
  <si>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</si>
  <si>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</si>
  <si>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</si>
  <si>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</si>
  <si>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</si>
  <si>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</si>
  <si>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</si>
  <si>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</si>
  <si>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</si>
  <si>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</si>
  <si>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</si>
  <si>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</si>
  <si>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</si>
  <si>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</si>
  <si>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</si>
  <si>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</si>
  <si>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</si>
  <si>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</si>
  <si>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</si>
  <si>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</si>
  <si>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</si>
  <si>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</si>
  <si>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</si>
  <si>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</si>
  <si>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</si>
  <si>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</si>
  <si>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</si>
  <si>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</si>
  <si>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</si>
  <si>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</si>
  <si>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</si>
  <si>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</si>
  <si>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</si>
  <si>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</si>
  <si>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</si>
  <si>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</si>
  <si>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</si>
  <si>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</si>
  <si>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</si>
  <si>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</si>
  <si>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</si>
  <si>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</si>
  <si>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</si>
  <si>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</si>
  <si>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</si>
  <si>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</si>
  <si>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</si>
  <si>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</si>
  <si>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</si>
  <si>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</si>
  <si>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</si>
  <si>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</si>
  <si>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</si>
  <si>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</si>
  <si>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</si>
  <si>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</si>
  <si>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</si>
  <si>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</si>
  <si>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</si>
  <si>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</si>
  <si>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</si>
  <si>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</si>
  <si>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</si>
  <si>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</si>
  <si>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</si>
  <si>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</si>
  <si>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</si>
  <si>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</si>
  <si>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</si>
  <si>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</si>
  <si>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</si>
  <si>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</si>
  <si>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</si>
  <si>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</si>
  <si>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</si>
  <si>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</si>
  <si>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</si>
  <si>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</si>
  <si>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</si>
  <si>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</si>
  <si>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</si>
  <si>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</si>
  <si>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</si>
  <si>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</si>
  <si>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</si>
  <si>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</si>
  <si>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</si>
  <si>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</si>
  <si>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</si>
  <si>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</si>
  <si>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</si>
  <si>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</si>
  <si>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</si>
  <si>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</si>
  <si>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</si>
  <si>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</si>
  <si>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</si>
  <si>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</si>
  <si>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</si>
  <si>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</si>
  <si>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</si>
  <si>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</si>
  <si>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</si>
  <si>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</si>
  <si>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</si>
  <si>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</si>
  <si>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</si>
  <si>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</si>
  <si>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</si>
  <si>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</si>
  <si>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</si>
  <si>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</si>
  <si>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</si>
  <si>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</si>
  <si>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</si>
  <si>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</si>
  <si>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</si>
  <si>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</si>
  <si>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</si>
  <si>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</si>
  <si>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</si>
  <si>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</si>
  <si>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</si>
  <si>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</si>
  <si>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</si>
  <si>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</si>
  <si>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</si>
  <si>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</si>
  <si>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</si>
  <si>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</si>
  <si>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</si>
  <si>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</si>
  <si>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</si>
  <si>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</si>
  <si>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</si>
  <si>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</si>
  <si>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</si>
  <si>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</si>
  <si>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</si>
  <si>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</si>
  <si>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</si>
  <si>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</si>
  <si>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</si>
  <si>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</si>
  <si>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</si>
  <si>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</si>
  <si>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</si>
  <si>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</si>
  <si>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</si>
  <si>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</si>
  <si>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</si>
  <si>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</si>
  <si>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</si>
  <si>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</si>
  <si>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</si>
  <si>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</si>
  <si>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</si>
  <si>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</si>
  <si>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</si>
  <si>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</si>
  <si>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</si>
  <si>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</si>
  <si>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</si>
  <si>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</si>
  <si>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</si>
  <si>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</si>
  <si>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</si>
  <si>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</si>
  <si>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</si>
  <si>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</si>
  <si>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</si>
  <si>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</si>
  <si>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</si>
  <si>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</si>
  <si>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</si>
  <si>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</si>
  <si>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</si>
  <si>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</si>
  <si>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</si>
  <si>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</si>
  <si>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</si>
  <si>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</si>
  <si>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</si>
  <si>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</si>
  <si>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</si>
  <si>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</si>
  <si>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</si>
  <si>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</si>
  <si>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</si>
  <si>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</si>
  <si>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</si>
  <si>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</si>
  <si>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</si>
  <si>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</si>
  <si>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</si>
  <si>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</si>
  <si>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</si>
  <si>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</si>
  <si>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</si>
  <si>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</si>
  <si>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</si>
  <si>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</si>
  <si>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</si>
  <si>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</si>
  <si>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</si>
  <si>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</si>
  <si>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</si>
  <si>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</si>
  <si>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</si>
  <si>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</si>
  <si>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</si>
  <si>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</si>
  <si>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</si>
  <si>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</si>
  <si>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</si>
  <si>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</si>
  <si>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</si>
  <si>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</si>
  <si>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</si>
  <si>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</si>
  <si>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</si>
  <si>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</si>
  <si>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</si>
  <si>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</si>
  <si>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</si>
  <si>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</si>
  <si>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</si>
  <si>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</si>
  <si>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</si>
  <si>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</si>
  <si>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</si>
  <si>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</si>
  <si>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</si>
  <si>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</si>
  <si>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</si>
  <si>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</si>
  <si>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</si>
  <si>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</si>
  <si>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</si>
  <si>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</si>
  <si>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</si>
  <si>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</si>
  <si>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</si>
  <si>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</si>
  <si>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</si>
  <si>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</si>
  <si>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</si>
  <si>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</si>
  <si>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</si>
  <si>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</si>
  <si>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</si>
  <si>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</si>
  <si>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</si>
  <si>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</si>
  <si>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</si>
  <si>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</si>
  <si>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</si>
  <si>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</si>
  <si>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</si>
  <si>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</si>
  <si>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</si>
  <si>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</si>
  <si>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</si>
  <si>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</si>
  <si>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</si>
  <si>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</si>
  <si>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</si>
  <si>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</si>
  <si>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</si>
  <si>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</si>
  <si>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</si>
  <si>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</si>
  <si>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</si>
  <si>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</si>
  <si>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</si>
  <si>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</si>
  <si>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</si>
  <si>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</si>
  <si>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</si>
  <si>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</si>
  <si>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</si>
  <si>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</si>
  <si>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</si>
  <si>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</si>
  <si>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</si>
  <si>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</si>
  <si>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</si>
  <si>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</si>
  <si>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</si>
  <si>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</si>
  <si>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</si>
  <si>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</si>
  <si>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</si>
  <si>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</si>
  <si>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</si>
  <si>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</si>
  <si>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</si>
  <si>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</si>
  <si>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</si>
  <si>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</si>
  <si>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</si>
  <si>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</si>
  <si>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</si>
  <si>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</si>
  <si>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</si>
  <si>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</si>
  <si>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</si>
  <si>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</si>
  <si>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</si>
  <si>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</si>
  <si>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</si>
  <si>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</si>
  <si>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</si>
  <si>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</si>
  <si>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</si>
  <si>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</si>
  <si>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</si>
  <si>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</si>
  <si>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</si>
  <si>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</si>
  <si>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</si>
  <si>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</si>
  <si>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</si>
  <si>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</si>
  <si>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</si>
  <si>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</si>
  <si>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</si>
  <si>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</si>
  <si>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</si>
  <si>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</si>
  <si>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</si>
  <si>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</si>
  <si>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</si>
  <si>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</si>
  <si>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</si>
  <si>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</si>
  <si>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</si>
  <si>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</si>
  <si>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</si>
  <si>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</si>
  <si>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</si>
  <si>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</si>
  <si>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</si>
  <si>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</si>
  <si>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</si>
  <si>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</si>
  <si>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</si>
  <si>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</si>
  <si>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</si>
  <si>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</si>
  <si>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</si>
  <si>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</si>
  <si>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</si>
  <si>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</si>
  <si>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</si>
  <si>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</si>
  <si>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</si>
  <si>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</si>
  <si>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</si>
  <si>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</si>
  <si>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</si>
  <si>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</si>
  <si>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</si>
  <si>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</si>
  <si>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</si>
  <si>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</si>
  <si>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</si>
  <si>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</si>
  <si>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</si>
  <si>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</si>
  <si>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</si>
  <si>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</si>
  <si>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</si>
  <si>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</si>
  <si>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</si>
  <si>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</si>
  <si>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</si>
  <si>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</si>
  <si>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</si>
  <si>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</si>
  <si>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</si>
  <si>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</si>
  <si>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</si>
  <si>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</si>
  <si>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</si>
  <si>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</si>
  <si>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</si>
  <si>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</si>
  <si>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</si>
  <si>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</si>
  <si>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</si>
  <si>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</si>
  <si>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</si>
  <si>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</si>
  <si>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</si>
  <si>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</si>
  <si>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</si>
  <si>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</si>
  <si>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</si>
  <si>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</si>
  <si>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</si>
  <si>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</si>
  <si>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</si>
  <si>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</si>
  <si>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</si>
  <si>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</si>
  <si>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</si>
  <si>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</si>
  <si>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</si>
  <si>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</si>
  <si>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</si>
  <si>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</si>
  <si>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</si>
  <si>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</si>
  <si>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</si>
  <si>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</si>
  <si>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</si>
  <si>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</si>
  <si>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</si>
  <si>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</si>
  <si>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</si>
  <si>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</si>
  <si>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</si>
  <si>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</si>
  <si>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</si>
  <si>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</si>
  <si>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</si>
  <si>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</si>
  <si>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</si>
  <si>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</si>
  <si>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</si>
  <si>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</si>
  <si>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</si>
  <si>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</si>
  <si>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</si>
  <si>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</si>
  <si>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</si>
  <si>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</si>
  <si>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</si>
  <si>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</si>
  <si>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</si>
  <si>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</si>
  <si>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</si>
  <si>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</si>
  <si>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</si>
  <si>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</si>
  <si>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</si>
  <si>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</si>
  <si>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</si>
  <si>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</si>
  <si>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</si>
  <si>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</si>
  <si>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</si>
  <si>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</si>
  <si>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</si>
  <si>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</si>
  <si>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</si>
  <si>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</si>
  <si>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</si>
  <si>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</si>
  <si>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</si>
  <si>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</si>
  <si>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</si>
  <si>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</si>
  <si>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</si>
  <si>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</si>
  <si>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</si>
  <si>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</si>
  <si>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</si>
  <si>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</si>
  <si>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</si>
  <si>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</si>
  <si>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</si>
  <si>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</si>
  <si>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</si>
  <si>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</si>
  <si>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</si>
  <si>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</si>
  <si>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</si>
  <si>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</si>
  <si>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</si>
  <si>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</si>
  <si>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</si>
  <si>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</si>
  <si>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</si>
  <si>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</si>
  <si>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</si>
  <si>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</si>
  <si>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</si>
  <si>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</si>
  <si>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</si>
  <si>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</si>
  <si>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</si>
  <si>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</si>
  <si>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</si>
  <si>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</si>
  <si>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</si>
  <si>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</si>
  <si>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</si>
  <si>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</si>
  <si>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</si>
  <si>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</si>
  <si>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</si>
  <si>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</si>
  <si>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</si>
  <si>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</si>
  <si>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</si>
  <si>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</si>
  <si>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</si>
  <si>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</si>
  <si>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</si>
  <si>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</si>
  <si>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</si>
  <si>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</si>
  <si>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</si>
  <si>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</si>
  <si>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</si>
  <si>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</si>
  <si>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</si>
  <si>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</si>
  <si>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</si>
  <si>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</si>
  <si>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</si>
  <si>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</si>
  <si>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</si>
  <si>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</si>
  <si>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</si>
  <si>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</si>
  <si>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</si>
  <si>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</si>
  <si>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</si>
  <si>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</si>
  <si>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</si>
  <si>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</si>
  <si>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</si>
  <si>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</si>
  <si>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</si>
  <si>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</si>
  <si>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</si>
  <si>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</si>
  <si>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</si>
  <si>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</si>
  <si>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</si>
  <si>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</si>
  <si>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</si>
  <si>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</si>
  <si>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</si>
  <si>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</si>
  <si>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</si>
  <si>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</si>
  <si>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</si>
  <si>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</si>
  <si>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</si>
  <si>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</si>
  <si>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</si>
  <si>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</si>
  <si>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</si>
  <si>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</si>
  <si>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</si>
  <si>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</si>
  <si>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</si>
  <si>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</si>
  <si>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</si>
  <si>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</si>
  <si>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</si>
  <si>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</si>
  <si>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</si>
  <si>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</si>
  <si>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</si>
  <si>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</si>
  <si>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</si>
  <si>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</si>
  <si>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</si>
  <si>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</si>
  <si>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</si>
  <si>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</si>
  <si>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</si>
  <si>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</si>
  <si>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</si>
  <si>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</si>
  <si>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</si>
  <si>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</si>
  <si>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</si>
  <si>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</si>
  <si>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</si>
  <si>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</si>
  <si>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</si>
  <si>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</si>
  <si>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</si>
  <si>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</si>
  <si>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</si>
  <si>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</si>
  <si>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</si>
  <si>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</si>
  <si>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</si>
  <si>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</si>
  <si>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</si>
  <si>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</si>
  <si>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</si>
  <si>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</si>
  <si>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</si>
  <si>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</si>
  <si>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</si>
  <si>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</si>
  <si>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</si>
  <si>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</si>
  <si>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</si>
  <si>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</si>
  <si>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</si>
  <si>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</si>
  <si>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</si>
  <si>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</si>
  <si>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</si>
  <si>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</si>
  <si>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</si>
  <si>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</si>
  <si>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</si>
  <si>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</si>
  <si>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</si>
  <si>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</si>
  <si>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</si>
  <si>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</si>
  <si>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</si>
  <si>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</si>
  <si>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</si>
  <si>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</si>
  <si>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</si>
  <si>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</si>
  <si>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</si>
  <si>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</si>
  <si>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</si>
  <si>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</si>
  <si>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</si>
  <si>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</si>
  <si>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</si>
  <si>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</si>
  <si>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</si>
  <si>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</si>
  <si>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</si>
  <si>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</si>
  <si>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</si>
  <si>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</si>
  <si>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</si>
  <si>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</si>
  <si>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</si>
  <si>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</si>
  <si>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</si>
  <si>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</si>
  <si>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</si>
  <si>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</si>
  <si>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</si>
  <si>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</si>
  <si>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</si>
  <si>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</si>
  <si>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</si>
  <si>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</si>
  <si>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</si>
  <si>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</si>
  <si>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</si>
  <si>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</si>
  <si>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</si>
  <si>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</si>
  <si>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</si>
  <si>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</si>
  <si>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</si>
  <si>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</si>
  <si>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</si>
  <si>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</si>
  <si>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</si>
  <si>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</si>
  <si>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</si>
  <si>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</si>
  <si>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</si>
  <si>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</si>
  <si>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</si>
  <si>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</si>
  <si>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</si>
  <si>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</si>
  <si>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</si>
  <si>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</si>
  <si>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</si>
  <si>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</si>
  <si>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</si>
  <si>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</si>
  <si>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</si>
  <si>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</si>
  <si>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</si>
  <si>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</si>
  <si>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</si>
  <si>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</si>
  <si>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</si>
  <si>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</si>
  <si>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</si>
  <si>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</si>
  <si>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</si>
  <si>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</si>
  <si>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</si>
  <si>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</si>
  <si>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</si>
  <si>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</si>
  <si>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</si>
  <si>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</si>
  <si>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</si>
  <si>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</si>
  <si>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</si>
  <si>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</si>
  <si>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</si>
  <si>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</si>
  <si>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</si>
  <si>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</si>
  <si>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</si>
  <si>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</si>
  <si>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</si>
  <si>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</si>
  <si>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</si>
  <si>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</si>
  <si>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</si>
  <si>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</si>
  <si>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</si>
  <si>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</si>
  <si>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</si>
  <si>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</si>
  <si>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</si>
  <si>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</si>
  <si>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</si>
  <si>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</si>
  <si>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</si>
  <si>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</si>
  <si>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</si>
  <si>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</si>
  <si>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</si>
  <si>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</si>
  <si>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</si>
  <si>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</si>
  <si>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</si>
  <si>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</si>
  <si>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</si>
  <si>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</si>
  <si>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</si>
  <si>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</si>
  <si>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</si>
  <si>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</si>
  <si>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</si>
  <si>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</si>
  <si>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</si>
  <si>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</si>
  <si>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</si>
  <si>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</si>
  <si>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</si>
  <si>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</si>
  <si>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</si>
  <si>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</si>
  <si>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</si>
  <si>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</si>
  <si>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</si>
  <si>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</si>
  <si>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</si>
  <si>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</si>
  <si>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</si>
  <si>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</si>
  <si>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</si>
  <si>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</si>
  <si>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</si>
  <si>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</si>
  <si>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</si>
  <si>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</si>
  <si>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</si>
  <si>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</si>
  <si>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</si>
  <si>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</si>
  <si>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</si>
  <si>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</si>
  <si>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</si>
  <si>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</si>
  <si>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</si>
  <si>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</si>
  <si>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</si>
  <si>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</si>
  <si>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</si>
  <si>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</si>
  <si>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</si>
  <si>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</si>
  <si>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</si>
  <si>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</si>
  <si>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</si>
  <si>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</si>
  <si>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</si>
  <si>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</si>
  <si>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</si>
  <si>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</si>
  <si>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</si>
  <si>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</si>
  <si>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</si>
  <si>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</si>
  <si>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</si>
  <si>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</si>
  <si>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</si>
  <si>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</si>
  <si>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</si>
  <si>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</si>
  <si>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</si>
  <si>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</si>
  <si>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</si>
  <si>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</si>
  <si>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</si>
  <si>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</si>
  <si>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</si>
  <si>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</si>
  <si>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</si>
  <si>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</si>
  <si>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</si>
  <si>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</si>
  <si>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</si>
  <si>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</si>
  <si>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</si>
  <si>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</si>
  <si>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</si>
  <si>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</si>
  <si>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</si>
  <si>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</si>
  <si>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</si>
  <si>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</si>
  <si>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</si>
  <si>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</si>
  <si>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</si>
  <si>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</si>
  <si>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</si>
  <si>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</si>
  <si>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</si>
  <si>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</si>
  <si>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</si>
  <si>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</si>
  <si>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</si>
  <si>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</si>
  <si>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</si>
  <si>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</si>
  <si>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</si>
  <si>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</si>
  <si>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</si>
  <si>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</si>
  <si>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</si>
  <si>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</si>
  <si>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</si>
  <si>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</si>
  <si>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</si>
  <si>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</si>
  <si>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</si>
  <si>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</si>
  <si>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</si>
  <si>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</si>
  <si>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</si>
  <si>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</si>
  <si>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</si>
  <si>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</si>
  <si>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</si>
  <si>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</si>
  <si>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</si>
  <si>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</si>
  <si>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</si>
  <si>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</si>
  <si>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</si>
  <si>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</si>
  <si>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</si>
  <si>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</si>
  <si>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</si>
  <si>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</si>
  <si>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</si>
  <si>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</si>
  <si>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</si>
  <si>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</si>
  <si>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</si>
  <si>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</si>
  <si>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</si>
  <si>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</si>
  <si>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</si>
  <si>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</si>
  <si>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</si>
  <si>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</si>
  <si>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</si>
  <si>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</si>
  <si>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</si>
  <si>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</si>
  <si>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</si>
  <si>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</si>
  <si>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</si>
  <si>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</si>
  <si>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</si>
  <si>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</si>
  <si>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</si>
  <si>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</si>
  <si>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</si>
  <si>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</si>
  <si>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</si>
  <si>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</si>
  <si>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</si>
  <si>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</si>
  <si>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</si>
  <si>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</si>
  <si>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</si>
  <si>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</si>
  <si>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</si>
  <si>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</si>
  <si>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</si>
  <si>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</si>
  <si>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</si>
  <si>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</si>
  <si>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</si>
  <si>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</si>
  <si>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</si>
  <si>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</si>
  <si>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</si>
  <si>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</si>
  <si>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</si>
  <si>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</si>
  <si>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</si>
  <si>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</si>
  <si>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</si>
  <si>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</si>
  <si>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</si>
  <si>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</si>
  <si>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</si>
  <si>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</si>
  <si>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</si>
  <si>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</si>
  <si>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</si>
  <si>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</si>
  <si>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</si>
  <si>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</si>
  <si>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</si>
  <si>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</si>
  <si>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</si>
  <si>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</si>
  <si>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</si>
  <si>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</si>
  <si>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</si>
  <si>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</si>
  <si>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</si>
  <si>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</si>
  <si>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</si>
  <si>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</si>
  <si>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</si>
  <si>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</si>
  <si>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</si>
  <si>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</si>
  <si>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</si>
  <si>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</si>
  <si>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</si>
  <si>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</si>
  <si>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</si>
  <si>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</si>
  <si>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</si>
  <si>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</si>
  <si>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</si>
  <si>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</si>
  <si>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</si>
  <si>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</si>
  <si>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</si>
  <si>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</si>
  <si>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</si>
  <si>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</si>
  <si>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</si>
  <si>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</si>
  <si>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</si>
  <si>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</si>
  <si>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</si>
  <si>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</si>
  <si>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</si>
  <si>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</si>
  <si>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</si>
  <si>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</si>
  <si>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</si>
  <si>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</si>
  <si>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</si>
  <si>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</si>
  <si>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</si>
  <si>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</si>
  <si>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</si>
  <si>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</si>
  <si>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</si>
  <si>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</si>
  <si>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</si>
  <si>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</si>
  <si>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</si>
  <si>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</si>
  <si>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</si>
  <si>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</si>
  <si>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</si>
  <si>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</si>
  <si>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</si>
  <si>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</si>
  <si>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</si>
  <si>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</si>
  <si>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</si>
  <si>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</si>
  <si>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</si>
  <si>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</si>
  <si>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</si>
  <si>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</si>
  <si>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</si>
  <si>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</si>
  <si>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</si>
  <si>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</si>
  <si>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</si>
  <si>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</si>
  <si>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</si>
  <si>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</si>
  <si>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</si>
  <si>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</si>
  <si>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</si>
  <si>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</si>
  <si>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</si>
  <si>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</si>
  <si>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</si>
  <si>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</si>
  <si>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</si>
  <si>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</si>
  <si>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</si>
  <si>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</si>
  <si>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</si>
  <si>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</si>
  <si>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</si>
  <si>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</si>
  <si>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</si>
  <si>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</si>
  <si>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</si>
  <si>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</si>
  <si>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</si>
  <si>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</si>
  <si>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</si>
  <si>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</si>
  <si>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</si>
  <si>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</si>
  <si>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</si>
  <si>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</si>
  <si>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</si>
  <si>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</si>
  <si>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</si>
  <si>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</si>
  <si>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</si>
  <si>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</si>
  <si>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</si>
  <si>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</si>
  <si>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</si>
  <si>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</si>
  <si>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</si>
  <si>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</si>
  <si>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</si>
  <si>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</si>
  <si>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</si>
  <si>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</si>
  <si>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</si>
  <si>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</si>
  <si>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</si>
  <si>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</si>
  <si>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</si>
  <si>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</si>
  <si>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</si>
  <si>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</si>
  <si>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</si>
  <si>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</si>
  <si>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</si>
  <si>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</si>
  <si>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</si>
  <si>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</si>
  <si>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</si>
  <si>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</si>
  <si>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</si>
  <si>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</si>
  <si>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</si>
  <si>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</si>
  <si>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</si>
  <si>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</si>
  <si>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</si>
  <si>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</si>
  <si>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</si>
  <si>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</si>
  <si>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</si>
  <si>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</si>
  <si>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</si>
  <si>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</si>
  <si>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</si>
  <si>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</si>
  <si>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</si>
  <si>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</si>
  <si>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</si>
  <si>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</si>
  <si>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</si>
  <si>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</si>
  <si>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</si>
  <si>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</si>
  <si>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</si>
  <si>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</si>
  <si>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</si>
  <si>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</si>
  <si>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</si>
  <si>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</si>
  <si>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</si>
  <si>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</si>
  <si>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</si>
  <si>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</si>
  <si>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</si>
  <si>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</si>
  <si>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</si>
  <si>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</si>
  <si>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</si>
  <si>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</si>
  <si>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</si>
  <si>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</si>
  <si>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</si>
  <si>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</si>
  <si>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</si>
  <si>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</si>
  <si>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</si>
  <si>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</si>
  <si>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</si>
  <si>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</si>
  <si>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</si>
  <si>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</si>
  <si>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</si>
  <si>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</si>
  <si>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</si>
  <si>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</si>
  <si>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</si>
  <si>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</si>
  <si>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</si>
  <si>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</si>
  <si>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</si>
  <si>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</si>
  <si>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</si>
  <si>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</si>
  <si>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</si>
  <si>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</si>
  <si>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</si>
  <si>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</si>
  <si>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</si>
  <si>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</si>
  <si>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</si>
  <si>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</si>
  <si>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</si>
  <si>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</si>
  <si>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</si>
  <si>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</si>
  <si>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</si>
  <si>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</si>
  <si>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</si>
  <si>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</si>
  <si>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</si>
  <si>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</si>
  <si>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</si>
  <si>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</si>
  <si>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</si>
  <si>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</si>
  <si>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</si>
  <si>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</si>
  <si>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</si>
  <si>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</si>
  <si>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</si>
  <si>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</si>
  <si>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</si>
  <si>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</si>
  <si>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</si>
  <si>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</si>
  <si>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</si>
  <si>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</si>
  <si>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</si>
  <si>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</si>
  <si>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</si>
  <si>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</si>
  <si>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</si>
  <si>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</si>
  <si>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</si>
  <si>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</si>
  <si>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</si>
  <si>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</si>
  <si>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</si>
  <si>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</si>
  <si>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</si>
  <si>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</si>
  <si>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</si>
  <si>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</si>
  <si>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</si>
  <si>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</si>
  <si>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</si>
  <si>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</si>
  <si>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</si>
  <si>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</si>
  <si>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</si>
  <si>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</si>
  <si>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</si>
  <si>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</si>
  <si>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</si>
  <si>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</si>
  <si>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</si>
  <si>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</si>
  <si>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</si>
  <si>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</si>
  <si>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</si>
  <si>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</si>
  <si>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</si>
  <si>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</si>
  <si>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</si>
  <si>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</si>
  <si>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</si>
  <si>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</si>
  <si>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</si>
  <si>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</si>
  <si>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</si>
  <si>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</si>
  <si>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</si>
  <si>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</si>
  <si>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</si>
  <si>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</si>
  <si>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</si>
  <si>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</si>
  <si>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</si>
  <si>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</si>
  <si>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</si>
  <si>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</si>
  <si>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</si>
  <si>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</si>
  <si>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</si>
  <si>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</si>
  <si>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</si>
  <si>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</si>
  <si>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</si>
  <si>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</si>
  <si>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</si>
  <si>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</si>
  <si>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</si>
  <si>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</si>
  <si>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</si>
  <si>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</si>
  <si>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</si>
  <si>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</si>
  <si>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</si>
  <si>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</si>
  <si>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</si>
  <si>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</si>
  <si>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</si>
  <si>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</si>
  <si>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</si>
  <si>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</si>
  <si>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</si>
  <si>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</si>
  <si>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</si>
  <si>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</si>
  <si>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</si>
  <si>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</si>
  <si>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</si>
  <si>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</si>
  <si>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</si>
  <si>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</si>
  <si>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</si>
  <si>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</si>
  <si>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</si>
  <si>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</si>
  <si>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</si>
  <si>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</si>
  <si>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</si>
  <si>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</si>
  <si>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</si>
  <si>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</si>
  <si>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</si>
  <si>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</si>
  <si>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</si>
  <si>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</si>
  <si>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</si>
  <si>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</si>
  <si>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</si>
  <si>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</si>
  <si>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</si>
  <si>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</si>
  <si>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</si>
  <si>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</si>
  <si>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</si>
  <si>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</si>
  <si>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</si>
  <si>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</si>
  <si>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</si>
  <si>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</si>
  <si>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</si>
  <si>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</si>
  <si>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</si>
  <si>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</si>
  <si>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</si>
  <si>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</si>
  <si>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</si>
  <si>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</si>
  <si>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</si>
  <si>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</si>
  <si>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</si>
  <si>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</si>
  <si>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</si>
  <si>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</si>
  <si>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</si>
  <si>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</si>
  <si>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</si>
  <si>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</si>
  <si>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</si>
  <si>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</si>
  <si>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</si>
  <si>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</si>
  <si>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</si>
  <si>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</si>
  <si>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</si>
  <si>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</si>
  <si>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</si>
  <si>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</si>
  <si>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</si>
  <si>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</si>
  <si>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</si>
  <si>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</si>
  <si>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</si>
  <si>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</si>
  <si>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</si>
  <si>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</si>
  <si>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</si>
  <si>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</si>
  <si>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</si>
  <si>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</si>
  <si>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</si>
  <si>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</si>
  <si>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</si>
  <si>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</si>
  <si>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</si>
  <si>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</si>
  <si>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</si>
  <si>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</si>
  <si>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</si>
  <si>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</si>
  <si>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</si>
  <si>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</si>
  <si>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</si>
  <si>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</si>
  <si>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</si>
  <si>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</si>
  <si>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</si>
  <si>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</si>
  <si>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</si>
  <si>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</si>
  <si>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</si>
  <si>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</si>
  <si>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</si>
  <si>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</si>
  <si>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</si>
  <si>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</si>
  <si>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</si>
  <si>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</si>
  <si>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</si>
  <si>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</si>
  <si>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</si>
  <si>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</si>
  <si>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</si>
  <si>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</si>
  <si>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</si>
  <si>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</si>
  <si>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</si>
  <si>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</si>
  <si>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</si>
  <si>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</si>
  <si>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</si>
  <si>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</si>
  <si>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</si>
  <si>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</si>
  <si>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</si>
  <si>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</si>
  <si>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</si>
  <si>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</si>
  <si>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</si>
  <si>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</si>
  <si>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</si>
  <si>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</si>
  <si>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</si>
  <si>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</si>
  <si>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</si>
  <si>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</si>
  <si>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</si>
  <si>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</si>
  <si>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</si>
  <si>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</si>
  <si>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</si>
  <si>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</si>
  <si>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</si>
  <si>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</si>
  <si>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</si>
  <si>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</si>
  <si>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</si>
  <si>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</si>
  <si>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</si>
  <si>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</si>
  <si>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</si>
  <si>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</si>
  <si>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</si>
  <si>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</si>
  <si>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</si>
  <si>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</si>
  <si>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</si>
  <si>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</si>
  <si>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</si>
  <si>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</si>
  <si>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</si>
  <si>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</si>
  <si>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</si>
  <si>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</si>
  <si>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</si>
  <si>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</si>
  <si>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</si>
  <si>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</si>
  <si>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</si>
  <si>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</si>
  <si>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</si>
  <si>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</si>
  <si>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</si>
  <si>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</si>
  <si>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</si>
  <si>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</si>
  <si>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</si>
  <si>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</si>
  <si>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</si>
  <si>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</si>
  <si>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</si>
  <si>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</si>
  <si>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</si>
  <si>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</si>
  <si>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</si>
  <si>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</si>
  <si>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</si>
  <si>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</si>
  <si>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</si>
  <si>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</si>
  <si>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</si>
  <si>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</si>
  <si>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</si>
  <si>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</si>
  <si>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</si>
  <si>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</si>
  <si>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</si>
  <si>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</si>
  <si>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</si>
  <si>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</si>
  <si>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</si>
  <si>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</si>
  <si>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</si>
  <si>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</si>
  <si>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</si>
  <si>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</si>
  <si>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</si>
  <si>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</si>
  <si>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</si>
  <si>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</si>
  <si>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</si>
  <si>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</si>
  <si>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</si>
  <si>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</si>
  <si>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</si>
  <si>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</si>
  <si>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</si>
  <si>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</si>
  <si>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</si>
  <si>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</si>
  <si>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</si>
  <si>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</si>
  <si>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</si>
  <si>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</si>
  <si>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</si>
  <si>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</si>
  <si>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</si>
  <si>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</si>
  <si>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</si>
  <si>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</si>
  <si>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</si>
  <si>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</si>
  <si>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</si>
  <si>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</si>
  <si>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</si>
  <si>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</si>
  <si>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</si>
  <si>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</si>
  <si>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</si>
  <si>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</si>
  <si>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</si>
  <si>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</si>
  <si>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</si>
  <si>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</si>
  <si>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</si>
  <si>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</si>
  <si>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</si>
  <si>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</si>
  <si>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</si>
  <si>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</si>
  <si>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</si>
  <si>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</si>
  <si>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</si>
  <si>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</si>
  <si>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</si>
  <si>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</si>
  <si>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</si>
  <si>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</si>
  <si>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</si>
  <si>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</si>
  <si>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</si>
  <si>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</si>
  <si>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</si>
  <si>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</si>
  <si>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</si>
  <si>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</si>
  <si>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</si>
  <si>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</si>
  <si>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</si>
  <si>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</si>
  <si>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</si>
  <si>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</si>
  <si>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</si>
  <si>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</si>
  <si>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</si>
  <si>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</si>
  <si>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</si>
  <si>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</si>
  <si>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</si>
  <si>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</si>
  <si>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</si>
  <si>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</si>
  <si>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</si>
  <si>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</si>
  <si>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</si>
  <si>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</si>
  <si>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</si>
  <si>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</si>
  <si>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</si>
  <si>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</si>
  <si>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</si>
  <si>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</si>
  <si>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</si>
  <si>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</si>
  <si>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</si>
  <si>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</si>
  <si>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</si>
  <si>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</si>
  <si>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</si>
  <si>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</si>
  <si>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</si>
  <si>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</si>
  <si>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</si>
  <si>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</si>
  <si>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</si>
  <si>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</si>
  <si>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</si>
  <si>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</si>
  <si>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</si>
  <si>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</si>
  <si>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</si>
  <si>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</si>
  <si>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</si>
  <si>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</si>
  <si>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</si>
  <si>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</si>
  <si>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</si>
  <si>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</si>
  <si>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</si>
  <si>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</si>
  <si>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</si>
  <si>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</si>
  <si>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</si>
  <si>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</si>
  <si>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</si>
  <si>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</si>
  <si>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</si>
  <si>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</si>
  <si>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</si>
  <si>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</si>
  <si>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</si>
  <si>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</si>
  <si>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</si>
  <si>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</si>
  <si>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</si>
  <si>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</si>
  <si>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</si>
  <si>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</si>
  <si>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</si>
  <si>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</si>
  <si>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</si>
  <si>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</si>
  <si>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</si>
  <si>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</si>
  <si>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</si>
  <si>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</si>
  <si>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</si>
  <si>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</si>
  <si>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</si>
  <si>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</si>
  <si>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</si>
  <si>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</si>
  <si>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</si>
  <si>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</si>
  <si>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</si>
  <si>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</si>
  <si>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</si>
  <si>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</si>
  <si>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</si>
  <si>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</si>
  <si>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</si>
  <si>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</si>
  <si>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</si>
  <si>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</si>
  <si>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</si>
  <si>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</si>
  <si>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</si>
  <si>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</si>
  <si>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</si>
  <si>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</si>
  <si>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</si>
  <si>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</si>
  <si>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</si>
  <si>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</si>
  <si>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</si>
  <si>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</si>
  <si>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</si>
  <si>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</si>
  <si>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</si>
  <si>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</si>
  <si>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</si>
  <si>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</si>
  <si>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</si>
  <si>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</si>
  <si>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</si>
  <si>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</si>
  <si>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</si>
  <si>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</si>
  <si>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</si>
  <si>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</si>
  <si>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</si>
  <si>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</si>
  <si>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</si>
  <si>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</si>
  <si>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</si>
  <si>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</si>
  <si>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</si>
  <si>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</si>
  <si>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</si>
  <si>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</si>
  <si>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</si>
  <si>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</si>
  <si>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</si>
  <si>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</si>
  <si>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</si>
  <si>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</si>
  <si>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</si>
  <si>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</si>
  <si>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</si>
  <si>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</si>
  <si>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</si>
  <si>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</si>
  <si>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</si>
  <si>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</si>
  <si>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PCM-20251114-00001003</t>
  </si>
  <si>
    <t>ETA 60 min</t>
  </si>
  <si>
    <t>PCM-20251114-00000961</t>
  </si>
  <si>
    <t xml:space="preserve">team at site </t>
  </si>
  <si>
    <t>NO PCM</t>
  </si>
  <si>
    <t xml:space="preserve">team secure HUB site </t>
  </si>
  <si>
    <t xml:space="preserve"> PCM-20250215-00000830 </t>
  </si>
  <si>
    <t>LTE site still down and  site located in aramco area access issue need special permission</t>
  </si>
  <si>
    <t>EM team on the way need 90 Min</t>
  </si>
  <si>
    <t>PCM-20251114-00001138</t>
  </si>
  <si>
    <t>ETA 65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</si>
  <si>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</si>
  <si>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</si>
  <si>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</si>
  <si>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</si>
  <si>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</si>
  <si>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</si>
  <si>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</si>
  <si>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</si>
  <si>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PCM-20251114-00000842</t>
  </si>
  <si>
    <t xml:space="preserve">Sceco black out on Madraka area , Teams secured HUb sites </t>
  </si>
  <si>
    <t>PCM-20251114-00000915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</si>
</sst>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9" totalsRowShown="0" headerRowDxfId="157" dataDxfId="156" headerRowBorderDxfId="154" tableBorderDxfId="155" totalsRowBorderDxfId="153">
  <autoFilter ref="A1:CJ3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6" totalsRowShown="0" headerRowDxfId="64" dataDxfId="63" headerRowBorderDxfId="61" tableBorderDxfId="62">
  <autoFilter ref="A1:L10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312.81265011573851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5" ca="1" si="0">IFERROR(NOW()-F3,"")</f>
        <v>45975.761076041665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45975.761076041665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45975.761076041665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45975.761076041665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45975.761076041665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45975.761076041665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45975.761076041665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45975.761076041665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45975.761076041665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45975.761076041665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45975.761076041665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45975.761076041665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45975.761076041665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45975.761076041665</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45975.761076041665</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45975.761076041665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45975.761076041665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45975.761076041665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45975.761076041665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45975.761076041665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45975.761076041665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45975.761076041665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45975.761076041665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45975.761076041665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45975.761076041665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45975.761076041665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45975.761076041665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45975.761076041665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45975.761076041665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45975.761076041665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45975.761076041665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45975.761076041665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45975.761076041665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45975.761076041665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45975.761076041665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45975.761076041665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45975.761076041665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45975.761076041665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45975.761076041665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45975.761076041665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45975.761076041665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45975.761076041665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45975.761076041665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45975.761076041665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45975.761076041665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45975.761076041665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45975.761076041665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45975.761076041665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45975.761076041665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45975.761076041665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45975.761076041665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45975.761076041665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45975.761076041665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45975.761076041665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45975.761076041665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45975.761076041665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45975.761076041665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45975.761076041665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45975.761076041665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45975.761076041665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45975.761076041665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45975.761076041665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45975.761076041665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45975.761076041665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45975.761076041665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45975.761076041665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45975.761076041665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45975.761076041665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45975.761076041665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45975.761076041665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45975.761076041665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45975.761076041665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45975.761076041665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45975.761076041665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45975.761076041665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45975.761076041665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45975.761076041665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45975.761076041665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45975.761076041665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45975.761076041665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45975.761076041665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45975.761076041665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45975.761076041665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45975.761076041665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45975.761076041665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45975.761076041665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45975.761076041665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45975.761076041665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45975.761076041665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45975.761076041665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45975.761076041665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45975.761076041665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45975.761076041665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45975.761076041665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45975.761076041665</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25403B02-F0DC-4778-BD25-D0A339FF1560}"/>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9"/>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150.76123807870317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1.1547913194444845</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25966</v>
      </c>
      <c r="E5" s="103" t="s">
        <v>39021</v>
      </c>
      <c r="F5" s="104">
        <v>45975.696250000001</v>
      </c>
      <c r="G5" s="105">
        <f ca="1">IFERROR(NOW()-F5,"-")</f>
        <v>6.4826041663764045E-2</v>
      </c>
      <c r="H5" s="104">
        <v>45975.691400462965</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45975.761076041665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45975.761076041665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45975.761076041665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45975.761076041665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45975.761076041665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45975.761076041665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45975.761076041665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45975.761076041665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45975.761076041665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45975.761076041665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45975.761076041665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45975.761076041665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45975.761076041665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45975.761076041665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45975.761076041665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45975.761076041665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45975.761076041665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45975.761076041665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45975.761076041665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45975.761076041665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45975.761076041665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45975.761076041665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45975.761076041665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45975.761076041665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45975.761076041665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45975.761076041665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45975.761076041665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45975.761076041665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45975.761076041665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45975.761076041665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45975.761076041665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45975.761076041665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45975.761076041665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27"/>
      <c r="B39" s="128" t="str">
        <f>IFERROR(VLOOKUP(D39,DB!A:K,11,0),"")</f>
        <v/>
      </c>
      <c r="C39" s="128"/>
      <c r="D39" s="128"/>
      <c r="E39" s="129"/>
      <c r="F39" s="130"/>
      <c r="G39" s="131">
        <f ca="1">IFERROR(NOW()-F39,"-")</f>
        <v>45975.761076041665</v>
      </c>
      <c r="H39" s="130"/>
      <c r="I39" s="128" t="str">
        <f>IFERROR(VLOOKUP(D39,DB!A:F,6,0),"")</f>
        <v/>
      </c>
      <c r="J39" s="128" t="str">
        <f>IFERROR(VLOOKUP(D39,DB!A:G,7,0),"")</f>
        <v/>
      </c>
      <c r="K39" s="132"/>
      <c r="L39" s="128" t="str">
        <f>IFERROR(VLOOKUP(D39,DB!A:I,9,0),"")</f>
        <v/>
      </c>
      <c r="M39" s="128"/>
      <c r="N39" s="128"/>
      <c r="O39" s="128"/>
      <c r="P39" s="128"/>
      <c r="Q39" s="128"/>
      <c r="R39" s="128"/>
      <c r="S39" s="128"/>
      <c r="T39" s="128"/>
      <c r="U39" s="128"/>
      <c r="V39" s="128"/>
      <c r="W39" s="128"/>
      <c r="X39" s="128"/>
      <c r="Y39" s="128"/>
      <c r="Z39" s="128"/>
      <c r="AA39" s="128"/>
      <c r="AB39" s="128"/>
      <c r="AC39" s="128"/>
      <c r="AD39" s="128"/>
      <c r="AE39" s="128"/>
      <c r="AF39" s="128"/>
      <c r="AG39" s="128"/>
      <c r="AH39" s="128"/>
      <c r="AI39" s="128"/>
      <c r="AJ39" s="128"/>
      <c r="AK39" s="128"/>
      <c r="AL39" s="128"/>
      <c r="AM39" s="128"/>
      <c r="AN39" s="128"/>
      <c r="AO39" s="128"/>
      <c r="AP39" s="128"/>
      <c r="AQ39" s="128"/>
      <c r="AR39" s="128"/>
      <c r="AS39" s="128"/>
      <c r="AT39" s="128"/>
      <c r="AU39" s="128"/>
      <c r="AV39" s="128"/>
      <c r="AW39" s="128"/>
      <c r="AX39" s="128"/>
      <c r="AY39" s="128"/>
      <c r="AZ39" s="128"/>
      <c r="BA39" s="128"/>
      <c r="BB39" s="128"/>
      <c r="BC39" s="128"/>
      <c r="BD39" s="128"/>
      <c r="BE39" s="128"/>
      <c r="BF39" s="128"/>
      <c r="BG39" s="128"/>
      <c r="BH39" s="128"/>
      <c r="BI39" s="128"/>
      <c r="BJ39" s="128"/>
      <c r="BK39" s="128"/>
      <c r="BL39" s="128"/>
      <c r="BM39" s="128"/>
      <c r="BN39" s="128"/>
      <c r="BO39" s="128"/>
      <c r="BP39" s="128"/>
      <c r="BQ39" s="128"/>
      <c r="BR39" s="128"/>
      <c r="BS39" s="128"/>
      <c r="BT39" s="128"/>
      <c r="BU39" s="128"/>
      <c r="BV39" s="128"/>
      <c r="BW39" s="128"/>
      <c r="BX39" s="128"/>
      <c r="BY39" s="128"/>
      <c r="BZ39" s="128"/>
      <c r="CA39" s="128"/>
      <c r="CB39" s="128"/>
      <c r="CC39" s="128"/>
      <c r="CD39" s="128"/>
      <c r="CE39" s="128"/>
      <c r="CF39" s="128"/>
      <c r="CG39" s="128"/>
      <c r="CH39" s="128"/>
      <c r="CI39" s="128"/>
      <c r="CJ39" s="133"/>
    </row>
  </sheetData>
  <dataValidations count="2">
    <dataValidation allowBlank="1" showInputMessage="1" showErrorMessage="1" sqref="E1" xr:uid="{4D935161-CDD3-4592-B877-3FB59C99E142}"/>
    <dataValidation type="list" allowBlank="1" showInputMessage="1" showErrorMessage="1" sqref="E3:E3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6"/>
  <sheetViews>
    <sheetView workbookViewId="0">
      <selection activeCell="D2" sqref="D2:D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12386</v>
      </c>
      <c r="E2" s="18" t="s">
        <v>39100</v>
      </c>
      <c r="F2" s="20">
        <v>45975.678344907406</v>
      </c>
      <c r="G2" s="21">
        <f t="shared" ref="G2:G61" ca="1" si="0">IFERROR(NOW()-F2,"-")</f>
        <v>8.2731134258210659E-2</v>
      </c>
      <c r="H2" s="22">
        <v>45975.668090277781</v>
      </c>
      <c r="I2" s="19" t="str">
        <f>IFERROR(VLOOKUP(D2,DB!A:F,6,0),"")</f>
        <v>SCECO</v>
      </c>
      <c r="J2" s="18" t="str">
        <f>IFERROR(VLOOKUP(D2,DB!A:G,7,0),"")</f>
        <v>Dead</v>
      </c>
      <c r="K2" s="45" t="s">
        <v>39110</v>
      </c>
      <c r="L2" s="23" t="str">
        <f>IFERROR(VLOOKUP(D2,DB!A:I,9,0),"")</f>
        <v>Latis</v>
      </c>
    </row>
    <row r="3" spans="1:13" ht="15" customHeight="1">
      <c r="A3" s="19" t="s">
        <v>39111</v>
      </c>
      <c r="B3" s="61" t="str">
        <f>IFERROR(VLOOKUP(D3,DB!A:K,11,0),"")</f>
        <v>R3</v>
      </c>
      <c r="C3" s="18">
        <v>8</v>
      </c>
      <c r="D3" s="18" t="s">
        <v>13042</v>
      </c>
      <c r="E3" s="18"/>
      <c r="F3" s="20"/>
      <c r="G3" s="21">
        <f t="shared" ca="1" si="0"/>
        <v>45975.761076041665</v>
      </c>
      <c r="H3" s="22">
        <v>45975.643136574072</v>
      </c>
      <c r="I3" s="19" t="str">
        <f>IFERROR(VLOOKUP(D3,DB!A:F,6,0),"")</f>
        <v>SCECO</v>
      </c>
      <c r="J3" s="18" t="str">
        <f>IFERROR(VLOOKUP(D3,DB!A:G,7,0),"")</f>
        <v>Dead</v>
      </c>
      <c r="K3" s="157" t="s">
        <v>39110</v>
      </c>
      <c r="L3" s="23" t="str">
        <f>IFERROR(VLOOKUP(D3,DB!A:I,9,0),"")</f>
        <v>Latis</v>
      </c>
    </row>
    <row r="4" spans="1:13" ht="15" customHeight="1">
      <c r="A4" s="86" t="s">
        <v>39111</v>
      </c>
      <c r="B4" s="61" t="str">
        <f>IFERROR(VLOOKUP(D4,DB!A:K,11,0),"")</f>
        <v>R3</v>
      </c>
      <c r="C4" s="18">
        <v>4</v>
      </c>
      <c r="D4" s="18" t="s">
        <v>12900</v>
      </c>
      <c r="E4" s="18"/>
      <c r="F4" s="20"/>
      <c r="G4" s="21">
        <f t="shared" ca="1" si="0"/>
        <v>45975.761076041665</v>
      </c>
      <c r="H4" s="22">
        <v>45975.643125000002</v>
      </c>
      <c r="I4" s="19" t="str">
        <f>IFERROR(VLOOKUP(D4,DB!A:F,6,0),"")</f>
        <v>SCECO</v>
      </c>
      <c r="J4" s="18" t="str">
        <f>IFERROR(VLOOKUP(D4,DB!A:G,7,0),"")</f>
        <v>Vandalized</v>
      </c>
      <c r="K4" s="45" t="s">
        <v>39112</v>
      </c>
      <c r="L4" s="23" t="str">
        <f>IFERROR(VLOOKUP(D4,DB!A:I,9,0),"")</f>
        <v>Latis</v>
      </c>
    </row>
    <row r="5" spans="1:13" ht="15" customHeight="1">
      <c r="A5" s="19"/>
      <c r="B5" s="61" t="str">
        <f>IFERROR(VLOOKUP(D5,DB!A:K,11,0),"")</f>
        <v/>
      </c>
      <c r="C5" s="18"/>
      <c r="D5" s="18"/>
      <c r="E5" s="18"/>
      <c r="F5" s="20"/>
      <c r="G5" s="21">
        <f t="shared" ca="1" si="0"/>
        <v>45975.761076041665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45975.761076041665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45975.761076041665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45975.761076041665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45975.761076041665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45975.761076041665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45975.761076041665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45975.761076041665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45975.761076041665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45975.761076041665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45975.761076041665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45975.761076041665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45975.761076041665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45975.761076041665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45975.761076041665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45975.761076041665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45975.761076041665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45975.761076041665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45975.761076041665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45975.761076041665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45975.761076041665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45975.761076041665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45975.761076041665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45975.761076041665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45975.761076041665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45975.761076041665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45975.761076041665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45975.761076041665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45975.761076041665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45975.761076041665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45975.761076041665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45975.761076041665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45975.761076041665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45975.761076041665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45975.761076041665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45975.761076041665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45975.761076041665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45975.761076041665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45975.761076041665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45975.761076041665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45975.761076041665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45975.761076041665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45975.761076041665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45975.761076041665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45975.761076041665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45975.761076041665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45975.761076041665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45975.761076041665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45975.761076041665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45975.761076041665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45975.761076041665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45975.761076041665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45975.761076041665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45975.761076041665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45975.761076041665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45975.761076041665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45975.761076041665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ref="G62:G125" ca="1" si="1">IFERROR(NOW()-F62,"-")</f>
        <v>45975.761076041665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45975.761076041665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45975.761076041665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45975.761076041665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45975.761076041665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45975.761076041665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45975.761076041665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45975.761076041665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45975.761076041665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45975.761076041665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45975.761076041665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45975.761076041665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45975.761076041665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45975.761076041665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45975.761076041665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45975.761076041665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45975.761076041665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45975.761076041665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45975.761076041665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45975.761076041665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45975.761076041665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45975.761076041665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45975.761076041665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45975.761076041665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45975.761076041665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45975.761076041665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45975.761076041665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45975.761076041665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45975.761076041665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45975.761076041665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45975.761076041665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45975.761076041665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45975.761076041665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45975.761076041665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45975.761076041665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45975.761076041665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45975.761076041665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45975.761076041665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45975.761076041665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45975.761076041665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45975.761076041665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45975.761076041665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45975.761076041665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45975.761076041665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45975.761076041665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45975.761076041665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45975.761076041665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45975.761076041665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45975.761076041665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45975.761076041665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45975.761076041665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45975.761076041665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45975.761076041665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45975.761076041665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45975.761076041665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45975.761076041665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45975.761076041665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45975.761076041665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45975.761076041665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45975.761076041665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45975.761076041665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45975.761076041665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45975.761076041665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45975.761076041665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ref="G126:G189" ca="1" si="2">IFERROR(NOW()-F126,"-")</f>
        <v>45975.761076041665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45975.761076041665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45975.761076041665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45975.761076041665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45975.761076041665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45975.761076041665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45975.761076041665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45975.761076041665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45975.761076041665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45975.761076041665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45975.761076041665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45975.761076041665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45975.761076041665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45975.761076041665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45975.761076041665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45975.761076041665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45975.761076041665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45975.761076041665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45975.761076041665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45975.761076041665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45975.761076041665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45975.761076041665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45975.761076041665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45975.761076041665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45975.761076041665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45975.761076041665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45975.761076041665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45975.761076041665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45975.761076041665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45975.761076041665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45975.761076041665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45975.761076041665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45975.761076041665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45975.761076041665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45975.761076041665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45975.761076041665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45975.761076041665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45975.761076041665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45975.761076041665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45975.761076041665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45975.761076041665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45975.761076041665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45975.761076041665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45975.761076041665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45975.761076041665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45975.761076041665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45975.761076041665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45975.761076041665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45975.761076041665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45975.761076041665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45975.761076041665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45975.761076041665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45975.761076041665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45975.761076041665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45975.761076041665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45975.761076041665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45975.761076041665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45975.761076041665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45975.761076041665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45975.761076041665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45975.761076041665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45975.761076041665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45975.761076041665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45975.761076041665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ref="G190:G253" ca="1" si="3">IFERROR(NOW()-F190,"-")</f>
        <v>45975.761076041665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45975.761076041665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45975.761076041665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45975.761076041665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45975.761076041665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45975.761076041665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45975.761076041665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45975.761076041665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45975.761076041665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45975.761076041665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45975.761076041665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45975.761076041665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45975.761076041665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45975.761076041665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45975.761076041665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45975.761076041665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45975.761076041665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45975.761076041665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45975.761076041665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45975.761076041665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45975.761076041665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45975.761076041665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45975.761076041665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45975.761076041665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45975.761076041665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45975.761076041665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45975.761076041665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45975.761076041665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45975.761076041665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45975.761076041665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45975.761076041665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45975.761076041665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45975.761076041665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45975.761076041665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45975.761076041665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45975.761076041665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45975.761076041665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45975.761076041665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45975.761076041665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45975.761076041665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45975.761076041665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45975.761076041665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45975.761076041665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45975.761076041665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45975.761076041665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45975.761076041665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45975.761076041665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45975.761076041665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45975.761076041665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45975.761076041665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45975.761076041665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45975.761076041665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45975.761076041665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45975.761076041665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45975.761076041665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45975.761076041665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45975.761076041665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45975.761076041665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45975.761076041665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45975.761076041665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45975.761076041665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45975.761076041665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45975.761076041665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45975.761076041665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ref="G254:G317" ca="1" si="4">IFERROR(NOW()-F254,"-")</f>
        <v>45975.761076041665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45975.761076041665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45975.761076041665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45975.761076041665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45975.761076041665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45975.761076041665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45975.761076041665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45975.761076041665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45975.761076041665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45975.761076041665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45975.761076041665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45975.761076041665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45975.761076041665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45975.761076041665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45975.761076041665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45975.761076041665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45975.761076041665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45975.761076041665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45975.761076041665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45975.761076041665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45975.761076041665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45975.761076041665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45975.761076041665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45975.761076041665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45975.761076041665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45975.761076041665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45975.761076041665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45975.761076041665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45975.761076041665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45975.761076041665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45975.761076041665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45975.761076041665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45975.761076041665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45975.761076041665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45975.761076041665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45975.761076041665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45975.761076041665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45975.761076041665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45975.761076041665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45975.761076041665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45975.761076041665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45975.761076041665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45975.761076041665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45975.761076041665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45975.761076041665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45975.761076041665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45975.761076041665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45975.761076041665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45975.761076041665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45975.761076041665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45975.761076041665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45975.761076041665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45975.761076041665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45975.761076041665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45975.761076041665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45975.761076041665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45975.761076041665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45975.761076041665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45975.761076041665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45975.761076041665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45975.761076041665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45975.761076041665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45975.761076041665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45975.761076041665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ref="G318:G381" ca="1" si="5">IFERROR(NOW()-F318,"-")</f>
        <v>45975.761076041665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45975.761076041665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45975.761076041665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45975.761076041665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45975.761076041665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45975.761076041665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45975.761076041665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45975.761076041665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45975.761076041665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45975.761076041665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45975.761076041665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45975.761076041665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45975.761076041665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45975.761076041665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45975.761076041665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45975.761076041665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45975.761076041665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45975.761076041665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45975.761076041665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45975.761076041665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45975.761076041665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45975.761076041665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45975.761076041665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45975.761076041665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45975.761076041665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45975.761076041665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45975.761076041665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45975.761076041665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45975.761076041665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45975.761076041665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45975.761076041665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45975.761076041665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45975.761076041665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45975.761076041665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45975.761076041665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45975.761076041665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45975.761076041665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45975.761076041665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45975.761076041665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45975.761076041665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45975.761076041665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45975.761076041665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45975.761076041665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45975.761076041665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45975.761076041665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45975.761076041665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45975.761076041665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45975.761076041665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45975.761076041665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45975.761076041665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45975.761076041665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45975.761076041665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45975.761076041665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45975.761076041665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45975.761076041665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45975.761076041665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45975.761076041665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45975.761076041665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45975.761076041665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45975.761076041665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45975.761076041665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45975.761076041665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45975.761076041665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45975.761076041665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ref="G382:G445" ca="1" si="6">IFERROR(NOW()-F382,"-")</f>
        <v>45975.761076041665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45975.761076041665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45975.761076041665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45975.761076041665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45975.761076041665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45975.761076041665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45975.761076041665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45975.761076041665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45975.761076041665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45975.761076041665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45975.761076041665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45975.761076041665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45975.761076041665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45975.761076041665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45975.761076041665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45975.761076041665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45975.761076041665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45975.761076041665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45975.761076041665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45975.761076041665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45975.761076041665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45975.761076041665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45975.761076041665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45975.761076041665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45975.761076041665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45975.761076041665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45975.761076041665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45975.761076041665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45975.761076041665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45975.761076041665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45975.761076041665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45975.761076041665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45975.761076041665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45975.761076041665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45975.761076041665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45975.761076041665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45975.761076041665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45975.761076041665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45975.761076041665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45975.761076041665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45975.761076041665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45975.761076041665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45975.761076041665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45975.761076041665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45975.761076041665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45975.761076041665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45975.761076041665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45975.761076041665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45975.761076041665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45975.761076041665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45975.761076041665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45975.761076041665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45975.761076041665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45975.761076041665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45975.761076041665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45975.761076041665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45975.761076041665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45975.761076041665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45975.761076041665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45975.761076041665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45975.761076041665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45975.761076041665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45975.761076041665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45975.761076041665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ref="G446:G509" ca="1" si="7">IFERROR(NOW()-F446,"-")</f>
        <v>45975.761076041665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45975.761076041665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45975.761076041665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45975.761076041665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45975.761076041665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45975.761076041665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45975.761076041665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45975.761076041665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45975.761076041665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45975.761076041665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45975.761076041665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45975.761076041665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45975.761076041665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45975.761076041665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45975.761076041665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45975.761076041665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45975.761076041665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45975.761076041665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45975.761076041665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45975.761076041665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45975.761076041665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45975.761076041665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45975.761076041665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45975.761076041665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45975.761076041665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45975.761076041665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45975.761076041665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45975.761076041665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45975.761076041665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45975.761076041665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45975.761076041665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45975.761076041665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45975.761076041665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45975.761076041665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45975.761076041665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45975.761076041665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45975.761076041665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45975.761076041665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45975.761076041665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45975.761076041665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45975.761076041665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45975.761076041665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45975.761076041665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45975.761076041665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45975.761076041665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45975.761076041665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45975.761076041665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45975.761076041665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45975.761076041665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45975.761076041665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45975.761076041665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45975.761076041665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45975.761076041665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45975.761076041665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45975.761076041665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45975.761076041665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45975.761076041665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45975.761076041665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45975.761076041665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45975.761076041665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45975.761076041665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45975.761076041665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45975.761076041665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45975.761076041665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ref="G510:G573" ca="1" si="8">IFERROR(NOW()-F510,"-")</f>
        <v>45975.761076041665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45975.761076041665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45975.761076041665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45975.761076041665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45975.761076041665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45975.761076041665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45975.761076041665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45975.761076041665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45975.761076041665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45975.761076041665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45975.761076041665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45975.761076041665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45975.761076041665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45975.761076041665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45975.761076041665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45975.761076041665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45975.761076041665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45975.761076041665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45975.761076041665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45975.761076041665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45975.761076041665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45975.761076041665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45975.761076041665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45975.761076041665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45975.761076041665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45975.761076041665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45975.761076041665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45975.761076041665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45975.761076041665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45975.761076041665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45975.761076041665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45975.761076041665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45975.761076041665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45975.761076041665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45975.761076041665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45975.761076041665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45975.761076041665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45975.761076041665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45975.761076041665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45975.761076041665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45975.761076041665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45975.761076041665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45975.761076041665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45975.761076041665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45975.761076041665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45975.761076041665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45975.761076041665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45975.761076041665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45975.761076041665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45975.761076041665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45975.761076041665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45975.761076041665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45975.761076041665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45975.761076041665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45975.761076041665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45975.761076041665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45975.761076041665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45975.761076041665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45975.761076041665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45975.761076041665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45975.761076041665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45975.761076041665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45975.761076041665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45975.761076041665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ref="G574:G637" ca="1" si="9">IFERROR(NOW()-F574,"-")</f>
        <v>45975.761076041665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45975.761076041665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45975.761076041665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45975.761076041665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45975.761076041665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45975.761076041665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45975.761076041665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45975.761076041665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45975.761076041665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45975.761076041665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45975.761076041665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45975.761076041665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45975.761076041665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45975.761076041665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45975.761076041665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45975.761076041665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45975.761076041665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45975.761076041665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45975.761076041665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45975.761076041665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45975.761076041665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45975.761076041665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45975.761076041665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45975.761076041665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45975.761076041665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45975.761076041665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45975.761076041665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45975.761076041665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45975.761076041665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45975.761076041665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45975.761076041665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45975.761076041665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45975.761076041665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45975.761076041665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45975.761076041665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45975.761076041665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45975.761076041665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45975.761076041665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45975.761076041665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45975.761076041665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45975.761076041665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45975.761076041665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45975.761076041665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45975.761076041665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45975.761076041665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45975.761076041665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45975.761076041665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45975.761076041665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45975.761076041665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45975.761076041665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45975.761076041665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45975.761076041665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45975.761076041665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45975.761076041665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45975.761076041665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45975.761076041665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45975.761076041665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45975.761076041665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45975.761076041665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45975.761076041665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45975.761076041665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45975.761076041665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45975.761076041665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45975.761076041665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ref="G638:G701" ca="1" si="10">IFERROR(NOW()-F638,"-")</f>
        <v>45975.761076041665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45975.761076041665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45975.761076041665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45975.761076041665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45975.761076041665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45975.761076041665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45975.761076041665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45975.761076041665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45975.761076041665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45975.761076041665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45975.761076041665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45975.761076041665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45975.761076041665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45975.761076041665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45975.761076041665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45975.761076041665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45975.761076041665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45975.761076041665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45975.761076041665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45975.761076041665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45975.761076041665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45975.761076041665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45975.761076041665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45975.761076041665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45975.761076041665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45975.761076041665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45975.761076041665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45975.761076041665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45975.761076041665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45975.761076041665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45975.761076041665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45975.761076041665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45975.761076041665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45975.761076041665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45975.761076041665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45975.761076041665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45975.761076041665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45975.761076041665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45975.761076041665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45975.761076041665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45975.761076041665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45975.761076041665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45975.761076041665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45975.761076041665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45975.761076041665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45975.761076041665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45975.761076041665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45975.761076041665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45975.761076041665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45975.761076041665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45975.761076041665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45975.761076041665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45975.761076041665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45975.761076041665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45975.761076041665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45975.761076041665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45975.761076041665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45975.761076041665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45975.761076041665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45975.761076041665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45975.761076041665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45975.761076041665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45975.761076041665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45975.761076041665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ref="G702:G765" ca="1" si="11">IFERROR(NOW()-F702,"-")</f>
        <v>45975.761076041665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45975.761076041665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45975.761076041665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45975.761076041665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45975.761076041665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45975.761076041665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45975.761076041665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45975.761076041665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45975.761076041665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45975.761076041665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45975.761076041665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45975.761076041665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45975.761076041665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45975.761076041665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45975.761076041665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45975.761076041665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45975.761076041665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45975.761076041665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45975.761076041665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45975.761076041665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45975.761076041665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45975.761076041665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45975.761076041665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45975.761076041665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45975.761076041665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45975.761076041665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45975.761076041665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45975.761076041665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45975.761076041665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45975.761076041665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45975.761076041665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45975.761076041665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45975.761076041665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45975.761076041665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45975.761076041665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45975.761076041665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45975.761076041665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45975.761076041665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45975.761076041665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45975.761076041665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45975.761076041665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45975.761076041665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45975.761076041665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45975.761076041665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45975.761076041665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45975.761076041665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45975.761076041665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45975.761076041665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45975.761076041665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45975.761076041665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45975.761076041665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45975.761076041665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45975.761076041665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45975.761076041665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45975.761076041665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45975.761076041665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45975.761076041665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45975.761076041665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45975.761076041665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45975.761076041665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45975.761076041665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45975.761076041665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45975.761076041665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45975.761076041665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ref="G766:G829" ca="1" si="12">IFERROR(NOW()-F766,"-")</f>
        <v>45975.761076041665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45975.761076041665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45975.761076041665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45975.761076041665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45975.761076041665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45975.761076041665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45975.761076041665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45975.761076041665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45975.761076041665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45975.761076041665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45975.761076041665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45975.761076041665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45975.761076041665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45975.761076041665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45975.761076041665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45975.761076041665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45975.761076041665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45975.761076041665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45975.761076041665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45975.761076041665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45975.761076041665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45975.761076041665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45975.761076041665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45975.761076041665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45975.761076041665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45975.761076041665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45975.761076041665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45975.761076041665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45975.761076041665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45975.761076041665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45975.761076041665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45975.761076041665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45975.761076041665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45975.761076041665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45975.761076041665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45975.761076041665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45975.761076041665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45975.761076041665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45975.761076041665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45975.761076041665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45975.761076041665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45975.761076041665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45975.761076041665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45975.761076041665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45975.761076041665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45975.761076041665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45975.761076041665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45975.761076041665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45975.761076041665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45975.761076041665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45975.761076041665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45975.761076041665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45975.761076041665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45975.761076041665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45975.761076041665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45975.761076041665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45975.761076041665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45975.761076041665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45975.761076041665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45975.761076041665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45975.761076041665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45975.761076041665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45975.761076041665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45975.761076041665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ref="G830:G893" ca="1" si="13">IFERROR(NOW()-F830,"-")</f>
        <v>45975.761076041665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45975.761076041665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45975.761076041665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45975.761076041665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45975.761076041665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45975.761076041665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45975.761076041665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45975.761076041665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45975.761076041665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45975.761076041665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45975.761076041665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45975.761076041665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45975.761076041665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45975.761076041665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45975.761076041665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45975.761076041665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45975.761076041665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45975.761076041665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45975.761076041665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45975.761076041665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45975.761076041665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45975.761076041665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45975.761076041665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45975.761076041665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45975.761076041665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45975.761076041665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45975.761076041665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45975.761076041665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45975.761076041665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45975.761076041665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45975.761076041665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45975.761076041665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45975.761076041665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45975.761076041665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45975.761076041665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45975.761076041665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45975.761076041665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45975.761076041665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45975.761076041665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45975.761076041665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45975.761076041665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45975.761076041665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45975.761076041665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45975.761076041665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45975.761076041665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45975.761076041665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45975.761076041665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45975.761076041665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45975.761076041665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45975.761076041665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45975.761076041665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45975.761076041665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45975.761076041665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45975.761076041665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45975.761076041665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45975.761076041665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45975.761076041665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45975.761076041665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45975.761076041665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45975.761076041665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45975.761076041665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45975.761076041665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45975.761076041665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45975.761076041665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ref="G894:G957" ca="1" si="14">IFERROR(NOW()-F894,"-")</f>
        <v>45975.761076041665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45975.761076041665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45975.761076041665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45975.761076041665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45975.761076041665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45975.761076041665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45975.761076041665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45975.761076041665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45975.761076041665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45975.761076041665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45975.761076041665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45975.761076041665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45975.761076041665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45975.761076041665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45975.761076041665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45975.761076041665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45975.761076041665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45975.761076041665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45975.761076041665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45975.761076041665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45975.761076041665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45975.761076041665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45975.761076041665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45975.761076041665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45975.761076041665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45975.761076041665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45975.761076041665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45975.761076041665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45975.761076041665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45975.761076041665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45975.761076041665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45975.761076041665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45975.761076041665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45975.761076041665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45975.761076041665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45975.761076041665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45975.761076041665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45975.761076041665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45975.761076041665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45975.761076041665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45975.761076041665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45975.761076041665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45975.761076041665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45975.761076041665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45975.761076041665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45975.761076041665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45975.761076041665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45975.761076041665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45975.761076041665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45975.761076041665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45975.761076041665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45975.761076041665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45975.761076041665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45975.761076041665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45975.761076041665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45975.761076041665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45975.761076041665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45975.761076041665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45975.761076041665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45975.761076041665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45975.761076041665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45975.761076041665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45975.761076041665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45975.761076041665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ref="G958:G1021" ca="1" si="15">IFERROR(NOW()-F958,"-")</f>
        <v>45975.761076041665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45975.761076041665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45975.761076041665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45975.761076041665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45975.761076041665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45975.761076041665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45975.761076041665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45975.761076041665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45975.761076041665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45975.761076041665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45975.761076041665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45975.761076041665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45975.761076041665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45975.761076041665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45975.761076041665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45975.761076041665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45975.761076041665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45975.761076041665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45975.761076041665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45975.761076041665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45975.761076041665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45975.761076041665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45975.761076041665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45975.761076041665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45975.761076041665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45975.761076041665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45975.761076041665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45975.761076041665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45975.761076041665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45975.761076041665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45975.761076041665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45975.761076041665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45975.761076041665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45975.761076041665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45975.761076041665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45975.761076041665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45975.761076041665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45975.761076041665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45975.761076041665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45975.761076041665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45975.761076041665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45975.761076041665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45975.761076041665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45975.761076041665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45975.761076041665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45975.761076041665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45975.761076041665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45975.761076041665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45975.761076041665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45975.761076041665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45975.761076041665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45975.761076041665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45975.761076041665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45975.761076041665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45975.761076041665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45975.761076041665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45975.761076041665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45975.761076041665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45975.761076041665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45975.761076041665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45975.761076041665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45975.761076041665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45975.761076041665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45975.761076041665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ref="G1022:G1036" ca="1" si="16">IFERROR(NOW()-F1022,"-")</f>
        <v>45975.761076041665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45975.761076041665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45975.761076041665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45975.761076041665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45975.761076041665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45975.761076041665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45975.761076041665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45975.761076041665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45975.761076041665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45975.761076041665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45975.761076041665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45975.761076041665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45975.761076041665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45975.761076041665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45975.761076041665</v>
      </c>
      <c r="H1036" s="22"/>
      <c r="I1036" s="19" t="str">
        <f>IFERROR(VLOOKUP(D1036,DB!A:F,6,0),"")</f>
        <v/>
      </c>
      <c r="J1036" s="18" t="str">
        <f>IFERROR(VLOOKUP(D1036,DB!A:G,7,0),"")</f>
        <v/>
      </c>
      <c r="K1036" s="45"/>
      <c r="L1036" s="23" t="str">
        <f>IFERROR(VLOOKUP(D1036,DB!A:I,9,0),"")</f>
        <v/>
      </c>
    </row>
  </sheetData>
  <dataValidations count="2">
    <dataValidation allowBlank="1" showInputMessage="1" showErrorMessage="1" sqref="E1" xr:uid="{5914219A-CB83-432D-936A-CC0CB6F3982A}"/>
    <dataValidation type="list" allowBlank="1" showInputMessage="1" showErrorMessage="1" sqref="E2:E10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272.28035844906844</v>
      </c>
      <c r="H2" s="96">
        <v>45703.474768518521</v>
      </c>
      <c r="I2" s="96" t="str">
        <f>IFERROR(VLOOKUP(D2,DB!A:F,6,0),"")</f>
        <v>SCECO</v>
      </c>
      <c r="J2" s="96" t="str">
        <f>IFERROR(VLOOKUP(D2,DB!A:G,7,0),"")</f>
        <v>Dead</v>
      </c>
      <c r="K2" s="98" t="s">
        <v>39114</v>
      </c>
      <c r="L2" s="92" t="str">
        <f>IFERROR(VLOOKUP(D2,DB!A:I,9,0),"")</f>
        <v>Latis</v>
      </c>
    </row>
    <row r="3" spans="1:16" ht="15" customHeight="1">
      <c r="A3" s="135" t="s">
        <v>39111</v>
      </c>
      <c r="B3" s="135" t="str">
        <f>IFERROR(VLOOKUP(D3,DB!A:K,11,0),"")</f>
        <v>R4</v>
      </c>
      <c r="C3" s="94">
        <v>1</v>
      </c>
      <c r="D3" s="92" t="s">
        <v>34140</v>
      </c>
      <c r="E3" s="95" t="s">
        <v>39021</v>
      </c>
      <c r="F3" s="96"/>
      <c r="G3" s="97">
        <f ca="1">IFERROR(NOW()-F3,"")</f>
        <v>45975.761076041665</v>
      </c>
      <c r="H3" s="96">
        <v>45975.70239583333</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36490</v>
      </c>
      <c r="E4" s="95" t="s">
        <v>39100</v>
      </c>
      <c r="F4" s="96">
        <v>45975.755208333336</v>
      </c>
      <c r="G4" s="97">
        <f ca="1">IFERROR(NOW()-F4,"")</f>
        <v>5.867708328878507E-3</v>
      </c>
      <c r="H4" s="96">
        <v>45975.742013888892</v>
      </c>
      <c r="I4" s="135" t="str">
        <f>IFERROR(VLOOKUP(D4,DB!A:F,6,0),"")</f>
        <v>SCECO</v>
      </c>
      <c r="J4" s="135" t="str">
        <f>IFERROR(VLOOKUP(D4,DB!A:G,7,0),"")</f>
        <v>Dead</v>
      </c>
      <c r="K4" s="98" t="s">
        <v>39117</v>
      </c>
      <c r="L4" s="92" t="str">
        <f>IFERROR(VLOOKUP(D4,DB!A:I,9,0),"")</f>
        <v>Latis</v>
      </c>
    </row>
    <row r="5" spans="1:16" ht="15" customHeight="1">
      <c r="A5" s="135"/>
      <c r="B5" s="135" t="str">
        <f>IFERROR(VLOOKUP(D5,DB!A:K,11,0),"")</f>
        <v/>
      </c>
      <c r="C5" s="94"/>
      <c r="D5" s="92"/>
      <c r="E5" s="95"/>
      <c r="F5" s="96"/>
      <c r="G5" s="97">
        <f ca="1">IFERROR(NOW()-F5,"")</f>
        <v>45975.761076041665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45975.761076041665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45975.761076041665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45975.761076041665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45975.761076041665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45975.761076041665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45975.761076041665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45975.761076041665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45975.761076041665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45975.761076041665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45975.761076041665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45975.761076041665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45975.761076041665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45975.761076041665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45975.761076041665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45975.761076041665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45975.761076041665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45975.761076041665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45975.761076041665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45975.761076041665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45975.761076041665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45975.761076041665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45975.761076041665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45975.761076041665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45975.761076041665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45975.761076041665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45975.761076041665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45975.761076041665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45975.761076041665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45975.761076041665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45975.761076041665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45975.761076041665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45975.761076041665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45975.761076041665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45975.761076041665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45975.761076041665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45975.761076041665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45975.761076041665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45975.761076041665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45975.761076041665</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6"/>
  <sheetViews>
    <sheetView workbookViewId="0">
      <selection activeCell="A7" sqref="A7:X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83.929015856476326</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49.572198726848001</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 ca="1" si="1">IFERROR(NOW()-F4,"")</f>
        <v>27.099964930552233</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34999</v>
      </c>
      <c r="E6" s="124" t="s">
        <v>39021</v>
      </c>
      <c r="F6" s="156">
        <v>45975.640729166669</v>
      </c>
      <c r="G6" s="126">
        <f t="shared" ref="G6:G59" ca="1" si="2">IFERROR(NOW()-F6,"")</f>
        <v>0.12034687499544816</v>
      </c>
      <c r="H6" s="125">
        <v>45975.629351851851</v>
      </c>
      <c r="I6" s="124" t="str">
        <f>IFERROR(VLOOKUP(D6,DB!A:F,6,0),"")</f>
        <v>SCECO</v>
      </c>
      <c r="J6" s="124" t="str">
        <f>IFERROR(VLOOKUP(D6,DB!A:G,7,0),"")</f>
        <v>Vandalized</v>
      </c>
      <c r="K6" s="124" t="s">
        <v>39127</v>
      </c>
      <c r="L6" s="124" t="str">
        <f>IFERROR(VLOOKUP(D6,DB!A:I,9,0),"")</f>
        <v>Latis</v>
      </c>
    </row>
    <row r="7" spans="1:13">
      <c r="A7" s="124" t="s">
        <v>39128</v>
      </c>
      <c r="B7" s="124" t="str">
        <f>IFERROR(VLOOKUP(D7,DB!A:K,11,0),"")</f>
        <v>R5</v>
      </c>
      <c r="C7" s="124">
        <v>1</v>
      </c>
      <c r="D7" s="124" t="s">
        <v>34351</v>
      </c>
      <c r="E7" s="124" t="s">
        <v>39021</v>
      </c>
      <c r="F7" s="156">
        <v>45975.663761574076</v>
      </c>
      <c r="G7" s="126">
        <f t="shared" ca="1" si="2"/>
        <v>9.7314467588148545E-2</v>
      </c>
      <c r="H7" s="125">
        <v>45975.658229166664</v>
      </c>
      <c r="I7" s="124" t="str">
        <f>IFERROR(VLOOKUP(D7,DB!A:F,6,0),"")</f>
        <v>SCECO</v>
      </c>
      <c r="J7" s="124" t="str">
        <f>IFERROR(VLOOKUP(D7,DB!A:G,7,0),"")</f>
        <v>Vandalized</v>
      </c>
      <c r="K7" s="124" t="s">
        <v>39127</v>
      </c>
      <c r="L7" s="124" t="str">
        <f>IFERROR(VLOOKUP(D7,DB!A:I,9,0),"")</f>
        <v>Latis</v>
      </c>
    </row>
    <row r="8" spans="1:13">
      <c r="A8" s="124"/>
      <c r="B8" s="124" t="str">
        <f>IFERROR(VLOOKUP(D8,DB!A:K,11,0),"")</f>
        <v/>
      </c>
      <c r="C8" s="124"/>
      <c r="D8"/>
      <c r="E8" s="124"/>
      <c r="F8" s="124"/>
      <c r="G8" s="126">
        <f t="shared" ca="1" si="2"/>
        <v>45975.761076041665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45975.761076041665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45975.761076041665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45975.761076041665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45975.761076041665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45975.761076041665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45975.761076041665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45975.761076041665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45975.761076041665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45975.761076041665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45975.761076041665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45975.761076041665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45975.761076041665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45975.761076041665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45975.761076041665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45975.761076041665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45975.761076041665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45975.761076041665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45975.761076041665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45975.761076041665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45975.761076041665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45975.761076041665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45975.761076041665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45975.761076041665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45975.761076041665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45975.761076041665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45975.761076041665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45975.761076041665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45975.761076041665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45975.761076041665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45975.761076041665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45975.761076041665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45975.761076041665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45975.761076041665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45975.761076041665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45975.761076041665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45975.761076041665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45975.761076041665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45975.761076041665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45975.761076041665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45975.761076041665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45975.761076041665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45975.761076041665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45975.761076041665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45975.761076041665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45975.761076041665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45975.761076041665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45975.761076041665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45975.761076041665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45975.761076041665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45975.761076041665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2"/>
        <v>45975.761076041665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ref="G60:G123" ca="1" si="3">IFERROR(NOW()-F60,"")</f>
        <v>45975.761076041665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45975.761076041665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45975.761076041665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45975.761076041665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45975.761076041665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45975.761076041665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45975.761076041665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45975.761076041665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45975.761076041665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45975.761076041665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45975.761076041665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45975.761076041665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45975.761076041665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45975.761076041665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45975.761076041665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45975.761076041665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45975.761076041665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45975.761076041665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45975.761076041665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45975.761076041665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45975.761076041665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45975.761076041665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45975.761076041665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45975.761076041665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45975.761076041665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45975.761076041665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45975.761076041665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45975.761076041665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45975.761076041665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45975.761076041665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45975.761076041665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45975.761076041665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45975.761076041665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45975.761076041665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45975.761076041665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45975.761076041665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45975.761076041665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45975.761076041665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45975.761076041665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45975.761076041665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45975.761076041665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45975.761076041665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45975.761076041665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45975.761076041665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45975.761076041665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45975.761076041665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45975.761076041665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45975.761076041665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45975.761076041665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45975.761076041665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45975.761076041665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45975.761076041665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45975.761076041665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45975.761076041665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45975.761076041665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45975.761076041665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45975.761076041665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45975.761076041665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45975.761076041665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45975.761076041665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45975.761076041665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45975.761076041665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45975.761076041665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45975.761076041665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ref="G124:G187" ca="1" si="4">IFERROR(NOW()-F124,"")</f>
        <v>45975.761076041665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45975.761076041665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45975.761076041665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45975.761076041665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45975.761076041665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45975.761076041665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45975.761076041665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45975.761076041665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45975.761076041665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45975.761076041665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45975.761076041665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45975.761076041665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45975.761076041665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45975.761076041665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45975.761076041665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45975.761076041665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45975.761076041665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45975.761076041665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45975.761076041665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45975.761076041665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45975.761076041665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45975.761076041665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45975.761076041665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45975.761076041665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45975.761076041665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45975.761076041665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45975.761076041665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45975.761076041665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45975.761076041665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45975.761076041665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45975.761076041665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45975.761076041665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45975.761076041665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45975.761076041665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45975.761076041665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45975.761076041665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45975.761076041665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45975.761076041665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45975.761076041665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45975.761076041665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45975.761076041665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45975.761076041665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45975.761076041665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45975.761076041665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45975.761076041665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45975.761076041665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45975.761076041665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45975.761076041665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45975.761076041665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45975.761076041665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45975.761076041665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45975.761076041665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45975.761076041665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45975.761076041665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45975.761076041665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45975.761076041665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45975.761076041665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45975.761076041665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45975.761076041665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45975.761076041665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45975.761076041665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45975.761076041665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45975.761076041665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45975.761076041665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ref="G188:G251" ca="1" si="5">IFERROR(NOW()-F188,"")</f>
        <v>45975.761076041665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45975.761076041665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45975.761076041665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45975.761076041665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45975.761076041665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45975.761076041665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45975.761076041665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45975.761076041665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45975.761076041665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45975.761076041665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45975.761076041665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45975.761076041665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45975.761076041665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45975.761076041665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45975.761076041665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45975.761076041665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45975.761076041665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45975.761076041665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45975.761076041665</v>
      </c>
      <c r="H206" s="124"/>
      <c r="I206" s="124" t="str">
        <f>IFERROR(VLOOKUP(D206,DB!A:F,6,0),"")</f>
        <v/>
      </c>
      <c r="J206" s="124" t="str">
        <f>IFERROR(VLOOKUP(D206,DB!A:G,7,0),"")</f>
        <v/>
      </c>
      <c r="K206" s="124"/>
      <c r="L206" s="124" t="str">
        <f>IFERROR(VLOOKUP(D206,DB!A:I,9,0),"")</f>
        <v/>
      </c>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45975.761076041665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45975.761076041665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45975.761076041665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45975.761076041665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45975.761076041665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45975.761076041665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45975.761076041665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45975.761076041665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45975.761076041665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45975.761076041665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45975.761076041665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45975.761076041665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45975.761076041665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45975.761076041665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45975.761076041665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45975.761076041665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45975.761076041665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45975.761076041665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45975.761076041665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45975.761076041665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45975.761076041665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45975.761076041665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45975.761076041665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45975.761076041665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45975.761076041665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45975.761076041665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45975.761076041665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45975.761076041665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45975.761076041665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45975.761076041665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45975.761076041665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45975.761076041665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45975.761076041665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45975.761076041665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45975.761076041665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45975.761076041665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45975.761076041665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45975.761076041665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45975.761076041665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45975.761076041665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45975.761076041665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45975.761076041665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45975.761076041665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45975.761076041665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45975.761076041665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45975.761076041665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45975.761076041665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45975.761076041665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45975.761076041665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45975.761076041665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45975.761076041665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45975.761076041665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45975.761076041665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45975.761076041665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45975.761076041665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45975.761076041665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45975.761076041665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45975.761076041665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45975.761076041665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45975.761076041665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45975.761076041665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45975.761076041665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45975.761076041665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45975.761076041665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45975.761076041665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45975.761076041665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45975.761076041665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45975.761076041665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45975.761076041665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45975.761076041665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45975.761076041665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45975.761076041665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45975.761076041665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45975.761076041665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45975.761076041665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45975.761076041665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45975.761076041665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45975.761076041665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45975.761076041665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45975.761076041665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45975.761076041665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45975.761076041665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45975.761076041665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45975.761076041665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45975.761076041665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45975.761076041665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45975.761076041665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45975.761076041665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45975.761076041665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45975.761076041665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45975.761076041665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45975.761076041665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45975.761076041665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45975.761076041665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45975.761076041665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45975.761076041665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45975.761076041665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45975.761076041665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45975.761076041665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45975.761076041665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45975.761076041665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45975.761076041665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45975.761076041665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45975.761076041665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45975.761076041665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45975.761076041665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45975.761076041665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45975.761076041665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45975.761076041665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45975.761076041665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45975.761076041665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45975.761076041665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45975.761076041665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45975.761076041665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45975.761076041665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45975.761076041665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45975.761076041665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45975.761076041665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45975.761076041665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45975.761076041665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45975.761076041665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45975.761076041665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45975.761076041665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45975.761076041665</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2025-11-14T15:16:52Z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